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urofarmalaboratorio-my.sharepoint.com/personal/29356_eurofarma_com/Documents/Divulgação/2022/"/>
    </mc:Choice>
  </mc:AlternateContent>
  <xr:revisionPtr revIDLastSave="198" documentId="8_{B62890E5-C959-4F01-8E52-46126F3F2236}" xr6:coauthVersionLast="45" xr6:coauthVersionMax="45" xr10:uidLastSave="{65C6C836-FEA9-486B-AA03-4859A26CB742}"/>
  <bookViews>
    <workbookView xWindow="-110" yWindow="-110" windowWidth="19420" windowHeight="10420" xr2:uid="{00000000-000D-0000-FFFF-FFFF00000000}"/>
  </bookViews>
  <sheets>
    <sheet name="Índice" sheetId="11" r:id="rId1"/>
    <sheet name="1. DRE e EBITDA" sheetId="10" r:id="rId2"/>
    <sheet name="2. BP" sheetId="9" r:id="rId3"/>
    <sheet name="3. Fluxo de Caixa" sheetId="7" r:id="rId4"/>
    <sheet name="4. Dados da Companhia" sheetId="14" r:id="rId5"/>
    <sheet name="5. Ressalva"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 i="9" l="1"/>
  <c r="I50" i="9"/>
  <c r="I34" i="9"/>
  <c r="I31" i="9"/>
  <c r="I18" i="9"/>
  <c r="I7" i="9" s="1"/>
  <c r="I8" i="9"/>
  <c r="I33" i="9" l="1"/>
  <c r="I70" i="9" s="1"/>
  <c r="J62" i="9"/>
  <c r="J50" i="9"/>
  <c r="J34" i="9"/>
  <c r="J18" i="9"/>
  <c r="J8" i="9"/>
  <c r="J31" i="9" s="1"/>
  <c r="J33" i="9" l="1"/>
  <c r="J7" i="9"/>
  <c r="J70" i="9" l="1"/>
  <c r="H62" i="9" l="1"/>
  <c r="G62" i="9"/>
  <c r="F62" i="9"/>
  <c r="E62" i="9"/>
  <c r="D62" i="9"/>
  <c r="C62" i="9"/>
  <c r="H50" i="9"/>
  <c r="G50" i="9"/>
  <c r="F50" i="9"/>
  <c r="E50" i="9"/>
  <c r="D50" i="9"/>
  <c r="C50" i="9"/>
  <c r="H34" i="9" l="1"/>
  <c r="H33" i="9" s="1"/>
  <c r="G34" i="9"/>
  <c r="G33" i="9" s="1"/>
  <c r="F34" i="9"/>
  <c r="F33" i="9" s="1"/>
  <c r="E34" i="9"/>
  <c r="E33" i="9" s="1"/>
  <c r="D34" i="9"/>
  <c r="D33" i="9" s="1"/>
  <c r="C34" i="9"/>
  <c r="C33" i="9" s="1"/>
  <c r="H18" i="9"/>
  <c r="G18" i="9"/>
  <c r="F18" i="9"/>
  <c r="E18" i="9"/>
  <c r="D18" i="9"/>
  <c r="C18" i="9"/>
  <c r="H8" i="9"/>
  <c r="G8" i="9"/>
  <c r="F8" i="9"/>
  <c r="E8" i="9"/>
  <c r="D8" i="9"/>
  <c r="C8" i="9"/>
  <c r="D7" i="9" l="1"/>
  <c r="H31" i="9"/>
  <c r="D70" i="9"/>
  <c r="F70" i="9"/>
  <c r="C7" i="9"/>
  <c r="C70" i="9" s="1"/>
  <c r="F31" i="9"/>
  <c r="F7" i="9"/>
  <c r="E31" i="9"/>
  <c r="E7" i="9"/>
  <c r="E70" i="9" s="1"/>
  <c r="G31" i="9"/>
  <c r="G7" i="9"/>
  <c r="G70" i="9" s="1"/>
  <c r="H7" i="9"/>
  <c r="H70" i="9" s="1"/>
  <c r="C31" i="9"/>
  <c r="D31" i="9"/>
</calcChain>
</file>

<file path=xl/sharedStrings.xml><?xml version="1.0" encoding="utf-8"?>
<sst xmlns="http://schemas.openxmlformats.org/spreadsheetml/2006/main" count="169" uniqueCount="125">
  <si>
    <t>Caixa e equivalentes de caixa</t>
  </si>
  <si>
    <t>Contas a receber de clientes</t>
  </si>
  <si>
    <t>Estoques</t>
  </si>
  <si>
    <t>Ativo fiscal corrente</t>
  </si>
  <si>
    <t>Impostos e contribuições a recuperar</t>
  </si>
  <si>
    <t>AFAC</t>
  </si>
  <si>
    <t>Outras contas a receber</t>
  </si>
  <si>
    <t>Ativo fiscal diferido</t>
  </si>
  <si>
    <t>Depósito em garantia (escrow)</t>
  </si>
  <si>
    <t>Investimentos</t>
  </si>
  <si>
    <t>Imobilizado</t>
  </si>
  <si>
    <t>Intangível</t>
  </si>
  <si>
    <t>Total do ativo</t>
  </si>
  <si>
    <t>Fornecedores</t>
  </si>
  <si>
    <t>Empréstimos e financiamentos</t>
  </si>
  <si>
    <t>Arrendamentos a pagar</t>
  </si>
  <si>
    <t>Arrendamento por direito de uso</t>
  </si>
  <si>
    <t>Salários, provisões e contribuições sociais</t>
  </si>
  <si>
    <t>Imposto de renda e contribuição social a recolher</t>
  </si>
  <si>
    <t>Passivo fiscal corrente</t>
  </si>
  <si>
    <t>Parcelamento especial</t>
  </si>
  <si>
    <t>Participação dos colaboradores no resultado</t>
  </si>
  <si>
    <t>Dividendos a pagar</t>
  </si>
  <si>
    <t>Antecipação de dividendos de controladas</t>
  </si>
  <si>
    <t>Outras contas a pagar</t>
  </si>
  <si>
    <t>Debêntures</t>
  </si>
  <si>
    <t>Passivo fiscal diferido</t>
  </si>
  <si>
    <t>Provisão para contingências</t>
  </si>
  <si>
    <t>Contas a pagar investimentos</t>
  </si>
  <si>
    <t>Provisão para passivo a descoberto</t>
  </si>
  <si>
    <t>Capital social</t>
  </si>
  <si>
    <t>Reserva de lucros</t>
  </si>
  <si>
    <t>Ajustes acumulados de conversão</t>
  </si>
  <si>
    <t>Ajustes de avaliação patrimonial</t>
  </si>
  <si>
    <t>Reserva de capital</t>
  </si>
  <si>
    <t>Participação de não controladores</t>
  </si>
  <si>
    <t>Títulos e valores mobiliários</t>
  </si>
  <si>
    <t>Receita líquida</t>
  </si>
  <si>
    <t>Custo dos produtos vendidos</t>
  </si>
  <si>
    <t>Lucro bruto</t>
  </si>
  <si>
    <t>Resultado de equivalência patrimonial</t>
  </si>
  <si>
    <t>Depreciação e amortização</t>
  </si>
  <si>
    <t>Imposto de renda e contribuição pagos</t>
  </si>
  <si>
    <t>Aquisição de investimento</t>
  </si>
  <si>
    <t>Combinação de negócios, líquido de caixa</t>
  </si>
  <si>
    <t>Aquisição de imobilizado e intangível</t>
  </si>
  <si>
    <t>Dividendos recebidos</t>
  </si>
  <si>
    <t>Fluxo de caixa utilizado nas atividades de investimentos</t>
  </si>
  <si>
    <t>Fluxo de caixa proveniente das atividades de financiamentos</t>
  </si>
  <si>
    <t>Aumento líquido em caixa e equivalentes de caixa</t>
  </si>
  <si>
    <t>Variação cambial sobre o caixa e equivalentes de caixa das controladas do exterior</t>
  </si>
  <si>
    <t>Saldo no início do exercício</t>
  </si>
  <si>
    <t>Saldo no final do exercício</t>
  </si>
  <si>
    <t>Variação do caixa e equivalentes de caixa</t>
  </si>
  <si>
    <t>Capital integralizado</t>
  </si>
  <si>
    <t>1T21</t>
  </si>
  <si>
    <t>2T21</t>
  </si>
  <si>
    <t>Fluxo de Caixa das Atividades Operacionais</t>
  </si>
  <si>
    <t>Resultado Ajustado</t>
  </si>
  <si>
    <t>Variação no Circulante Líquido</t>
  </si>
  <si>
    <t>Empréstimos e Financiamentos Líquidos</t>
  </si>
  <si>
    <t>Dividendos e Juros Sobre Capital Próprio</t>
  </si>
  <si>
    <t>3T21</t>
  </si>
  <si>
    <t>Ativo</t>
  </si>
  <si>
    <t>Circulante</t>
  </si>
  <si>
    <t>Contas a receber</t>
  </si>
  <si>
    <t>Instrumentos financeiros derivativos</t>
  </si>
  <si>
    <t>Não Circulante</t>
  </si>
  <si>
    <t>Depósito judiciais</t>
  </si>
  <si>
    <t>Passivo e Patrimônio Líquido</t>
  </si>
  <si>
    <t>Patrimônio Líquido</t>
  </si>
  <si>
    <t>1T20</t>
  </si>
  <si>
    <t>2T20</t>
  </si>
  <si>
    <t>3T20</t>
  </si>
  <si>
    <t>4T20</t>
  </si>
  <si>
    <t>Despesas</t>
  </si>
  <si>
    <t>Resultado financeiro líquido</t>
  </si>
  <si>
    <t>Resultado antes do IR e CS</t>
  </si>
  <si>
    <t xml:space="preserve">   Despesas de vendas</t>
  </si>
  <si>
    <t xml:space="preserve">   Despesas administrativas</t>
  </si>
  <si>
    <t xml:space="preserve">   Perda esperada (impairment) do contas a receber</t>
  </si>
  <si>
    <t xml:space="preserve">   Participação dos colaboradores nos resultados</t>
  </si>
  <si>
    <t>Resultado operacional antes do resultado financeiro</t>
  </si>
  <si>
    <t xml:space="preserve">   Receitas financeiras</t>
  </si>
  <si>
    <t xml:space="preserve">   Despesas financeiras</t>
  </si>
  <si>
    <t>Resultado líquido</t>
  </si>
  <si>
    <t xml:space="preserve">   Imposto de renda e contribuição social</t>
  </si>
  <si>
    <t xml:space="preserve">   Outras receitas (despesas)</t>
  </si>
  <si>
    <t>-</t>
  </si>
  <si>
    <t>Fluxo de Caixa (R$'000)</t>
  </si>
  <si>
    <t>Lucro líquido</t>
  </si>
  <si>
    <t>IR/CSSL</t>
  </si>
  <si>
    <t>EBITDA</t>
  </si>
  <si>
    <t>Dados Históricos</t>
  </si>
  <si>
    <t>2. Balanço Patrimonial</t>
  </si>
  <si>
    <t>3. Fluxo de Caixa</t>
  </si>
  <si>
    <t>4. Dados da Companhia</t>
  </si>
  <si>
    <t>5. Ressalva</t>
  </si>
  <si>
    <t>1. DRE e EBITDA</t>
  </si>
  <si>
    <t>Voltar</t>
  </si>
  <si>
    <t>Esta planilha tem como único propósito fornecer informações e não constitui ou deve ser interpretada como uma oferta ou solicitação de compra ou venda de qualquer instrumento financeiro ou de participação em qualquer estratégia de negócio específica. Todas as opiniões aqui contidas foram elaboradas dentro do contexto e conjuntura no momento em que a apresentação foi editada, podendo mudar sem aviso prévio, bem como não levam em consideração os objetivos de investimento, a situação financeira ou as necessidades específicas de determinado investidor.</t>
  </si>
  <si>
    <t>Auditor</t>
  </si>
  <si>
    <t>Contato RI</t>
  </si>
  <si>
    <t>CNPJ 61.190.096/0001-92</t>
  </si>
  <si>
    <t>Eurofarma LaboratóriosS.A.</t>
  </si>
  <si>
    <t>KPMG</t>
  </si>
  <si>
    <t>Site RI</t>
  </si>
  <si>
    <t>ri.eurofarma.com.br</t>
  </si>
  <si>
    <t>Data de constituição</t>
  </si>
  <si>
    <t>4T21</t>
  </si>
  <si>
    <t xml:space="preserve">                                        Balanço Patrimonial Consolidado</t>
  </si>
  <si>
    <t xml:space="preserve">                                        Fluxo de Caixa Consolidado</t>
  </si>
  <si>
    <t xml:space="preserve">                                    Demonstração de Resultado Consolidada</t>
  </si>
  <si>
    <t xml:space="preserve">                                    Dados da Companhia</t>
  </si>
  <si>
    <t>Arrendamentos por direito de uso</t>
  </si>
  <si>
    <t xml:space="preserve">Demonstração de Resultado </t>
  </si>
  <si>
    <t>(R$'000)</t>
  </si>
  <si>
    <t>Balanço Patrimonial</t>
  </si>
  <si>
    <t xml:space="preserve">                                    Ressalva</t>
  </si>
  <si>
    <t>Despesas de P&amp;D</t>
  </si>
  <si>
    <t>EBITDA Ajustado</t>
  </si>
  <si>
    <t>1T22</t>
  </si>
  <si>
    <t>Derivativos a pagar</t>
  </si>
  <si>
    <t xml:space="preserve">ri@eurofarma.com </t>
  </si>
  <si>
    <t>+55 11 5090-8570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</si>
</sst>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quot;(&quot;#,##0&quot;)&quot;"/>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1"/>
      <color theme="0"/>
      <name val="Arial"/>
      <family val="2"/>
    </font>
    <font>
      <b/>
      <sz val="11"/>
      <color theme="1"/>
      <name val="Arial"/>
      <family val="2"/>
    </font>
    <font>
      <sz val="10"/>
      <color theme="1"/>
      <name val="Arial"/>
      <family val="2"/>
    </font>
    <font>
      <b/>
      <sz val="8"/>
      <color rgb="FF243E87"/>
      <name val="Arial"/>
      <family val="2"/>
    </font>
    <font>
      <b/>
      <sz val="12"/>
      <color theme="1"/>
      <name val="Arial"/>
      <family val="2"/>
    </font>
    <font>
      <b/>
      <sz val="10"/>
      <color theme="0"/>
      <name val="Arial"/>
      <family val="2"/>
    </font>
    <font>
      <b/>
      <sz val="10"/>
      <color theme="1"/>
      <name val="Arial"/>
      <family val="2"/>
    </font>
    <font>
      <b/>
      <sz val="10"/>
      <color rgb="FF00358E"/>
      <name val="Arial"/>
      <family val="2"/>
    </font>
    <font>
      <sz val="8"/>
      <color rgb="FF00358E"/>
      <name val="Arial"/>
      <family val="2"/>
    </font>
    <font>
      <b/>
      <sz val="10"/>
      <color rgb="FF53565A"/>
      <name val="Arial"/>
      <family val="2"/>
    </font>
    <font>
      <sz val="10"/>
      <color rgb="FF53565A"/>
      <name val="Arial"/>
      <family val="2"/>
    </font>
    <font>
      <b/>
      <sz val="9"/>
      <color rgb="FF53565A"/>
      <name val="Arial"/>
      <family val="2"/>
    </font>
    <font>
      <sz val="9"/>
      <color rgb="FF53565A"/>
      <name val="Arial"/>
      <family val="2"/>
    </font>
    <font>
      <b/>
      <sz val="10"/>
      <color theme="1"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243E87"/>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bottom style="medium">
        <color rgb="FF00358E"/>
      </bottom>
      <diagonal/>
    </border>
    <border>
      <left/>
      <right/>
      <top/>
      <bottom style="medium">
        <color theme="1" tint="0.24994659260841701"/>
      </bottom>
      <diagonal/>
    </border>
    <border>
      <left/>
      <right/>
      <top/>
      <bottom style="thin">
        <color rgb="FF243E87"/>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102">
    <xf numFmtId="0" fontId="0" fillId="0" borderId="0" xfId="0"/>
    <xf numFmtId="0" fontId="3" fillId="2" borderId="0" xfId="0" applyFont="1" applyFill="1" applyAlignment="1">
      <alignment horizontal="left"/>
    </xf>
    <xf numFmtId="0" fontId="4" fillId="2" borderId="0" xfId="0" applyFont="1" applyFill="1"/>
    <xf numFmtId="0" fontId="5" fillId="5" borderId="0" xfId="2" applyFont="1" applyFill="1" applyAlignment="1">
      <alignment vertical="center"/>
    </xf>
    <xf numFmtId="0" fontId="4" fillId="2" borderId="0" xfId="0" applyFont="1" applyFill="1" applyAlignment="1">
      <alignment vertical="center"/>
    </xf>
    <xf numFmtId="0" fontId="6" fillId="2" borderId="0" xfId="0" applyFont="1" applyFill="1"/>
    <xf numFmtId="0" fontId="7" fillId="0" borderId="0" xfId="0" applyFont="1"/>
    <xf numFmtId="0" fontId="8" fillId="6" borderId="0" xfId="2" applyFont="1" applyFill="1" applyAlignment="1">
      <alignment horizontal="center" vertical="center"/>
    </xf>
    <xf numFmtId="0" fontId="9" fillId="0" borderId="0" xfId="0" applyFont="1"/>
    <xf numFmtId="0" fontId="7" fillId="2" borderId="0" xfId="0" applyFont="1" applyFill="1"/>
    <xf numFmtId="0" fontId="10" fillId="2" borderId="0" xfId="0" applyFont="1" applyFill="1" applyBorder="1" applyAlignment="1">
      <alignment horizontal="right"/>
    </xf>
    <xf numFmtId="165" fontId="11" fillId="2" borderId="0" xfId="1" applyNumberFormat="1" applyFont="1" applyFill="1" applyAlignment="1">
      <alignment horizontal="center"/>
    </xf>
    <xf numFmtId="0" fontId="7" fillId="0" borderId="0" xfId="0" applyFont="1" applyAlignment="1">
      <alignment horizontal="center"/>
    </xf>
    <xf numFmtId="0" fontId="7" fillId="2" borderId="0" xfId="0" applyFont="1" applyFill="1" applyBorder="1"/>
    <xf numFmtId="165" fontId="7" fillId="2" borderId="0" xfId="1" applyNumberFormat="1" applyFont="1" applyFill="1" applyAlignment="1">
      <alignment horizontal="center"/>
    </xf>
    <xf numFmtId="0" fontId="11" fillId="0" borderId="0" xfId="0" applyFont="1"/>
    <xf numFmtId="0" fontId="11" fillId="0" borderId="0" xfId="0" applyFont="1" applyAlignment="1">
      <alignment horizontal="center"/>
    </xf>
    <xf numFmtId="0" fontId="11" fillId="2" borderId="0" xfId="0" applyFont="1" applyFill="1" applyBorder="1"/>
    <xf numFmtId="0" fontId="11" fillId="0" borderId="0" xfId="0" applyFont="1" applyBorder="1" applyAlignment="1">
      <alignment horizontal="center"/>
    </xf>
    <xf numFmtId="0" fontId="7" fillId="0" borderId="0" xfId="0" applyFont="1" applyBorder="1" applyAlignment="1">
      <alignment horizontal="center"/>
    </xf>
    <xf numFmtId="0" fontId="7" fillId="0" borderId="0" xfId="0" applyFont="1" applyBorder="1"/>
    <xf numFmtId="165" fontId="7" fillId="2" borderId="0" xfId="0" applyNumberFormat="1" applyFont="1" applyFill="1" applyBorder="1" applyAlignment="1">
      <alignment horizontal="center"/>
    </xf>
    <xf numFmtId="164" fontId="7" fillId="0" borderId="0" xfId="1" applyNumberFormat="1" applyFont="1"/>
    <xf numFmtId="164" fontId="7" fillId="0" borderId="0" xfId="0" applyNumberFormat="1" applyFont="1"/>
    <xf numFmtId="0" fontId="12" fillId="2" borderId="0" xfId="0" applyFont="1" applyFill="1" applyAlignment="1">
      <alignment horizontal="left"/>
    </xf>
    <xf numFmtId="0" fontId="7" fillId="2" borderId="2" xfId="0" applyFont="1" applyFill="1" applyBorder="1"/>
    <xf numFmtId="0" fontId="13" fillId="2" borderId="2" xfId="0" applyFont="1" applyFill="1" applyBorder="1"/>
    <xf numFmtId="0" fontId="14" fillId="2" borderId="0" xfId="0" applyFont="1" applyFill="1"/>
    <xf numFmtId="165" fontId="14" fillId="2" borderId="0" xfId="1" applyNumberFormat="1" applyFont="1" applyFill="1" applyAlignment="1">
      <alignment horizontal="center"/>
    </xf>
    <xf numFmtId="165" fontId="15" fillId="2" borderId="0" xfId="1" applyNumberFormat="1" applyFont="1" applyFill="1" applyAlignment="1">
      <alignment horizontal="center"/>
    </xf>
    <xf numFmtId="0" fontId="14" fillId="2" borderId="0" xfId="0" applyFont="1" applyFill="1" applyBorder="1"/>
    <xf numFmtId="0" fontId="16" fillId="2" borderId="0" xfId="0" applyFont="1" applyFill="1"/>
    <xf numFmtId="0" fontId="17" fillId="2" borderId="0" xfId="0" applyFont="1" applyFill="1" applyBorder="1"/>
    <xf numFmtId="0" fontId="17" fillId="2" borderId="0" xfId="0" applyFont="1" applyFill="1"/>
    <xf numFmtId="0" fontId="16" fillId="2" borderId="0" xfId="0" applyFont="1" applyFill="1" applyBorder="1"/>
    <xf numFmtId="165" fontId="16" fillId="2" borderId="0" xfId="1" applyNumberFormat="1" applyFont="1" applyFill="1" applyAlignment="1">
      <alignment horizontal="right"/>
    </xf>
    <xf numFmtId="165" fontId="17" fillId="2" borderId="0" xfId="1" applyNumberFormat="1" applyFont="1" applyFill="1" applyAlignment="1">
      <alignment horizontal="right"/>
    </xf>
    <xf numFmtId="0" fontId="7" fillId="0" borderId="0" xfId="0" applyFont="1" applyBorder="1" applyAlignment="1">
      <alignment horizontal="right"/>
    </xf>
    <xf numFmtId="164" fontId="7" fillId="0" borderId="0" xfId="1" applyNumberFormat="1" applyFont="1" applyBorder="1" applyAlignment="1">
      <alignment horizontal="right"/>
    </xf>
    <xf numFmtId="0" fontId="7" fillId="0" borderId="0" xfId="1" applyNumberFormat="1" applyFont="1" applyBorder="1" applyAlignment="1">
      <alignment horizontal="right"/>
    </xf>
    <xf numFmtId="0" fontId="17" fillId="0" borderId="0" xfId="0" applyFont="1" applyBorder="1"/>
    <xf numFmtId="165" fontId="17" fillId="0" borderId="0" xfId="0" applyNumberFormat="1" applyFont="1" applyBorder="1" applyAlignment="1">
      <alignment horizontal="right"/>
    </xf>
    <xf numFmtId="165" fontId="17" fillId="2" borderId="0" xfId="0" applyNumberFormat="1" applyFont="1" applyFill="1" applyBorder="1" applyAlignment="1">
      <alignment horizontal="right"/>
    </xf>
    <xf numFmtId="0" fontId="16" fillId="0" borderId="0" xfId="0" applyFont="1" applyBorder="1"/>
    <xf numFmtId="165" fontId="16" fillId="0" borderId="0" xfId="0" applyNumberFormat="1" applyFont="1" applyBorder="1" applyAlignment="1">
      <alignment horizontal="right"/>
    </xf>
    <xf numFmtId="0" fontId="16" fillId="4" borderId="0" xfId="0" applyFont="1" applyFill="1"/>
    <xf numFmtId="164" fontId="16" fillId="4" borderId="0" xfId="1" applyNumberFormat="1" applyFont="1" applyFill="1" applyAlignment="1">
      <alignment horizontal="right"/>
    </xf>
    <xf numFmtId="0" fontId="17" fillId="0" borderId="0" xfId="0" applyFont="1"/>
    <xf numFmtId="0" fontId="16" fillId="3" borderId="0" xfId="0" applyFont="1" applyFill="1"/>
    <xf numFmtId="164" fontId="16" fillId="3" borderId="0" xfId="1" applyNumberFormat="1" applyFont="1" applyFill="1" applyAlignment="1">
      <alignment horizontal="right"/>
    </xf>
    <xf numFmtId="164" fontId="17" fillId="2" borderId="0" xfId="1" applyNumberFormat="1" applyFont="1" applyFill="1" applyAlignment="1">
      <alignment horizontal="right"/>
    </xf>
    <xf numFmtId="164" fontId="17" fillId="2" borderId="0" xfId="1" applyNumberFormat="1" applyFont="1" applyFill="1" applyBorder="1" applyAlignment="1">
      <alignment horizontal="right"/>
    </xf>
    <xf numFmtId="0" fontId="17" fillId="0" borderId="0" xfId="0" applyFont="1" applyAlignment="1">
      <alignment horizontal="right"/>
    </xf>
    <xf numFmtId="0" fontId="16" fillId="3" borderId="0" xfId="0" applyFont="1" applyFill="1" applyBorder="1"/>
    <xf numFmtId="164" fontId="16" fillId="3" borderId="0" xfId="1" applyNumberFormat="1" applyFont="1" applyFill="1" applyBorder="1"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7" fillId="3"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7" fillId="4" borderId="0" xfId="0" applyFont="1" applyFill="1" applyAlignment="1">
      <alignment vertical="center"/>
    </xf>
    <xf numFmtId="0" fontId="16" fillId="4" borderId="0" xfId="0" applyFont="1" applyFill="1" applyAlignment="1">
      <alignment vertical="center"/>
    </xf>
    <xf numFmtId="0" fontId="16" fillId="3" borderId="0" xfId="0" applyFont="1" applyFill="1" applyAlignment="1">
      <alignment vertical="center"/>
    </xf>
    <xf numFmtId="0" fontId="17" fillId="2" borderId="0" xfId="0" applyFont="1" applyFill="1" applyAlignment="1">
      <alignment vertical="center"/>
    </xf>
    <xf numFmtId="0" fontId="16" fillId="4" borderId="0" xfId="0" applyFont="1" applyFill="1" applyBorder="1" applyAlignment="1">
      <alignment vertical="center"/>
    </xf>
    <xf numFmtId="0" fontId="17" fillId="2" borderId="0" xfId="0" applyFont="1" applyFill="1" applyAlignment="1">
      <alignment vertical="center" wrapText="1"/>
    </xf>
    <xf numFmtId="0" fontId="17" fillId="4" borderId="0" xfId="0" applyFont="1" applyFill="1" applyAlignment="1">
      <alignment vertical="center"/>
    </xf>
    <xf numFmtId="0" fontId="16" fillId="0" borderId="0" xfId="0" applyFont="1" applyAlignment="1">
      <alignment vertical="center"/>
    </xf>
    <xf numFmtId="0" fontId="17" fillId="2" borderId="4" xfId="0" applyFont="1" applyFill="1" applyBorder="1" applyAlignment="1">
      <alignment vertical="center"/>
    </xf>
    <xf numFmtId="165" fontId="16" fillId="4" borderId="0" xfId="0" applyNumberFormat="1" applyFont="1" applyFill="1" applyAlignment="1">
      <alignment horizontal="right" vertical="center"/>
    </xf>
    <xf numFmtId="0" fontId="17" fillId="0" borderId="0" xfId="0" applyFont="1" applyAlignment="1">
      <alignment horizontal="right" vertical="center"/>
    </xf>
    <xf numFmtId="165" fontId="16" fillId="3" borderId="0" xfId="0" applyNumberFormat="1" applyFont="1" applyFill="1" applyAlignment="1">
      <alignment horizontal="right" vertical="center"/>
    </xf>
    <xf numFmtId="165" fontId="17" fillId="2" borderId="0" xfId="0" applyNumberFormat="1" applyFont="1" applyFill="1" applyAlignment="1">
      <alignment horizontal="right" vertical="center"/>
    </xf>
    <xf numFmtId="165" fontId="17" fillId="2" borderId="0" xfId="1" applyNumberFormat="1" applyFont="1" applyFill="1" applyBorder="1" applyAlignment="1">
      <alignment horizontal="right" vertical="center"/>
    </xf>
    <xf numFmtId="0" fontId="16" fillId="0" borderId="0" xfId="0" applyFont="1" applyAlignment="1">
      <alignment horizontal="right" vertical="center"/>
    </xf>
    <xf numFmtId="165" fontId="17" fillId="0" borderId="0" xfId="0" applyNumberFormat="1" applyFont="1" applyAlignment="1">
      <alignment horizontal="right" vertical="center"/>
    </xf>
    <xf numFmtId="165" fontId="17" fillId="2" borderId="4" xfId="0" applyNumberFormat="1" applyFont="1" applyFill="1" applyBorder="1" applyAlignment="1">
      <alignment horizontal="right" vertical="center"/>
    </xf>
    <xf numFmtId="165" fontId="17" fillId="2" borderId="0" xfId="0" applyNumberFormat="1" applyFont="1" applyFill="1" applyBorder="1" applyAlignment="1">
      <alignment horizontal="right" vertical="center"/>
    </xf>
    <xf numFmtId="165" fontId="16" fillId="4" borderId="0" xfId="0" applyNumberFormat="1" applyFont="1" applyFill="1" applyBorder="1" applyAlignment="1">
      <alignment horizontal="right" vertical="center"/>
    </xf>
    <xf numFmtId="0" fontId="16" fillId="0" borderId="0" xfId="0" applyFont="1" applyBorder="1" applyAlignment="1">
      <alignment horizontal="right" vertical="center"/>
    </xf>
    <xf numFmtId="165" fontId="17" fillId="2" borderId="0" xfId="0" applyNumberFormat="1" applyFont="1" applyFill="1" applyAlignment="1">
      <alignment horizontal="right" vertical="center" wrapText="1"/>
    </xf>
    <xf numFmtId="165" fontId="17" fillId="4" borderId="0" xfId="0" applyNumberFormat="1" applyFont="1" applyFill="1" applyAlignment="1">
      <alignment horizontal="right" vertical="center"/>
    </xf>
    <xf numFmtId="0" fontId="17" fillId="2" borderId="0" xfId="0" applyFont="1" applyFill="1" applyAlignment="1">
      <alignment horizontal="right" vertical="center"/>
    </xf>
    <xf numFmtId="3" fontId="17" fillId="2" borderId="0" xfId="0" applyNumberFormat="1" applyFont="1" applyFill="1" applyAlignment="1">
      <alignment horizontal="right" vertical="center"/>
    </xf>
    <xf numFmtId="0" fontId="7" fillId="2" borderId="0" xfId="0" applyFont="1" applyFill="1" applyBorder="1" applyAlignment="1">
      <alignment horizontal="center"/>
    </xf>
    <xf numFmtId="164" fontId="7" fillId="2" borderId="0" xfId="1" applyNumberFormat="1" applyFont="1" applyFill="1" applyBorder="1" applyAlignment="1">
      <alignment horizontal="center"/>
    </xf>
    <xf numFmtId="0" fontId="7" fillId="2" borderId="0" xfId="1" applyNumberFormat="1" applyFont="1" applyFill="1" applyBorder="1" applyAlignment="1">
      <alignment horizontal="center"/>
    </xf>
    <xf numFmtId="165" fontId="11" fillId="2" borderId="0" xfId="0" applyNumberFormat="1" applyFont="1" applyFill="1" applyBorder="1" applyAlignment="1">
      <alignment horizontal="center"/>
    </xf>
    <xf numFmtId="165" fontId="15" fillId="2" borderId="0" xfId="1" applyNumberFormat="1" applyFont="1" applyFill="1" applyAlignment="1">
      <alignment horizontal="left"/>
    </xf>
    <xf numFmtId="14" fontId="15" fillId="2" borderId="0" xfId="1" applyNumberFormat="1" applyFont="1" applyFill="1" applyAlignment="1">
      <alignment horizontal="left"/>
    </xf>
    <xf numFmtId="165" fontId="15" fillId="2" borderId="0" xfId="2" applyNumberFormat="1" applyFont="1" applyFill="1" applyAlignment="1">
      <alignment horizontal="left"/>
    </xf>
    <xf numFmtId="0" fontId="18" fillId="2" borderId="0" xfId="0" applyFont="1" applyFill="1" applyBorder="1" applyAlignment="1">
      <alignment horizontal="right" vertical="center"/>
    </xf>
    <xf numFmtId="0" fontId="18" fillId="2" borderId="3" xfId="0" applyFont="1" applyFill="1" applyBorder="1" applyAlignment="1">
      <alignment horizontal="right" vertical="center"/>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17" fontId="12" fillId="2" borderId="0" xfId="0" applyNumberFormat="1" applyFont="1" applyFill="1" applyAlignment="1">
      <alignment horizontal="right"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8" fillId="2" borderId="0" xfId="0" applyFont="1" applyFill="1" applyAlignment="1">
      <alignment horizontal="justify" vertical="center" wrapText="1"/>
    </xf>
    <xf numFmtId="0" fontId="10" fillId="2" borderId="0" xfId="0" applyFont="1" applyFill="1" applyAlignment="1">
      <alignment horizontal="left" vertical="center"/>
    </xf>
    <xf numFmtId="0" fontId="14" fillId="2" borderId="0" xfId="0" applyFont="1" applyFill="1" applyAlignment="1">
      <alignment horizontal="justify" vertical="center" wrapText="1"/>
    </xf>
    <xf numFmtId="165" fontId="15" fillId="2" borderId="0" xfId="2" quotePrefix="1" applyNumberFormat="1" applyFont="1" applyFill="1" applyAlignment="1">
      <alignment horizontal="left"/>
    </xf>
  </cellXfs>
  <cellStyles count="3">
    <cellStyle name="Hiperlink" xfId="2" builtinId="8"/>
    <cellStyle name="Normal" xfId="0" builtinId="0"/>
    <cellStyle name="Vírgula" xfId="1" builtinId="3"/>
  </cellStyles>
  <dxfs count="0"/>
  <tableStyles count="0" defaultTableStyle="TableStyleMedium2" defaultPivotStyle="PivotStyleLight16"/>
  <colors>
    <mruColors>
      <color rgb="FF243E87"/>
      <color rgb="FF5356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504827</xdr:colOff>
      <xdr:row>2</xdr:row>
      <xdr:rowOff>114302</xdr:rowOff>
    </xdr:from>
    <xdr:to>
      <xdr:col>11</xdr:col>
      <xdr:colOff>1419226</xdr:colOff>
      <xdr:row>4</xdr:row>
      <xdr:rowOff>19050</xdr:rowOff>
    </xdr:to>
    <xdr:grpSp>
      <xdr:nvGrpSpPr>
        <xdr:cNvPr id="4" name="Agrupar 3">
          <a:extLst>
            <a:ext uri="{FF2B5EF4-FFF2-40B4-BE49-F238E27FC236}">
              <a16:creationId xmlns:a16="http://schemas.microsoft.com/office/drawing/2014/main" id="{90CA85FD-9D4B-4985-9256-8719B308E9F2}"/>
            </a:ext>
          </a:extLst>
        </xdr:cNvPr>
        <xdr:cNvGrpSpPr/>
      </xdr:nvGrpSpPr>
      <xdr:grpSpPr>
        <a:xfrm>
          <a:off x="6600827" y="469902"/>
          <a:ext cx="1523999" cy="260348"/>
          <a:chOff x="2338380" y="4757747"/>
          <a:chExt cx="2183803" cy="388558"/>
        </a:xfrm>
      </xdr:grpSpPr>
      <xdr:sp macro="" textlink="">
        <xdr:nvSpPr>
          <xdr:cNvPr id="5" name="Forma Livre: Forma 4">
            <a:extLst>
              <a:ext uri="{FF2B5EF4-FFF2-40B4-BE49-F238E27FC236}">
                <a16:creationId xmlns:a16="http://schemas.microsoft.com/office/drawing/2014/main" id="{2EF68B50-4CC5-4F60-968A-A78250988226}"/>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91D0BFE8-6AED-4477-AA01-A30FC873D5AE}"/>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BA889BD-6946-48C1-9587-526B3919C1B1}"/>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4A1B9AEA-454F-4762-BA71-E0F48934D97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3566535C-A313-4B68-8891-2379053B5F7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C7E4A701-CAD3-4E9E-A86C-8241681BD87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F321D7D9-D771-454F-A749-95D8DB834BCF}"/>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B8E03AED-F016-4304-872C-C18FE8CE031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6EB15425-68B5-40F8-9415-FE047182C7D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C21AC65D-9653-4581-BC2F-FD2B51D6A47F}"/>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66FC07C1-E129-4077-96B8-79550777E093}"/>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464E4980-4977-4735-A6B0-BE3E2A3FDD7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800A7F41-3A7C-45C9-A416-C64DC6CB3F8E}"/>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5DCA14C2-FA41-4D67-8314-5064C35D3A2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ADA13564-7809-455C-AAB8-457B676DE9C8}"/>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E8C9C79-0B50-4EC8-8E1A-1DD6D05C842D}"/>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2D949258-B6C8-47E7-B0AE-DA7D4BFCB801}"/>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twoCellAnchor>
    <xdr:from>
      <xdr:col>0</xdr:col>
      <xdr:colOff>0</xdr:colOff>
      <xdr:row>2</xdr:row>
      <xdr:rowOff>180975</xdr:rowOff>
    </xdr:from>
    <xdr:to>
      <xdr:col>10</xdr:col>
      <xdr:colOff>314325</xdr:colOff>
      <xdr:row>18</xdr:row>
      <xdr:rowOff>38100</xdr:rowOff>
    </xdr:to>
    <xdr:grpSp>
      <xdr:nvGrpSpPr>
        <xdr:cNvPr id="34" name="Agrupar 33">
          <a:extLst>
            <a:ext uri="{FF2B5EF4-FFF2-40B4-BE49-F238E27FC236}">
              <a16:creationId xmlns:a16="http://schemas.microsoft.com/office/drawing/2014/main" id="{AD84EAE9-C5D9-4DB1-B149-83147A3AD26C}"/>
            </a:ext>
          </a:extLst>
        </xdr:cNvPr>
        <xdr:cNvGrpSpPr/>
      </xdr:nvGrpSpPr>
      <xdr:grpSpPr>
        <a:xfrm>
          <a:off x="0" y="530225"/>
          <a:ext cx="6410325" cy="3057525"/>
          <a:chOff x="241687" y="679082"/>
          <a:chExt cx="6374626" cy="3376939"/>
        </a:xfrm>
      </xdr:grpSpPr>
      <xdr:pic>
        <xdr:nvPicPr>
          <xdr:cNvPr id="35" name="Imagem 34">
            <a:extLst>
              <a:ext uri="{FF2B5EF4-FFF2-40B4-BE49-F238E27FC236}">
                <a16:creationId xmlns:a16="http://schemas.microsoft.com/office/drawing/2014/main" id="{0E223EBB-2661-4E31-86D0-AD11E139598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24" t="3058" r="3524" b="23899"/>
          <a:stretch/>
        </xdr:blipFill>
        <xdr:spPr>
          <a:xfrm>
            <a:off x="241687" y="719835"/>
            <a:ext cx="6374626" cy="3336186"/>
          </a:xfrm>
          <a:prstGeom prst="rect">
            <a:avLst/>
          </a:prstGeom>
        </xdr:spPr>
      </xdr:pic>
      <xdr:sp macro="" textlink="">
        <xdr:nvSpPr>
          <xdr:cNvPr id="36" name="Retângulo 35">
            <a:extLst>
              <a:ext uri="{FF2B5EF4-FFF2-40B4-BE49-F238E27FC236}">
                <a16:creationId xmlns:a16="http://schemas.microsoft.com/office/drawing/2014/main" id="{42C5435C-F4D1-4641-9805-D61948DCCC56}"/>
              </a:ext>
            </a:extLst>
          </xdr:cNvPr>
          <xdr:cNvSpPr/>
        </xdr:nvSpPr>
        <xdr:spPr>
          <a:xfrm>
            <a:off x="241688" y="679082"/>
            <a:ext cx="6374625" cy="1676881"/>
          </a:xfrm>
          <a:prstGeom prst="rect">
            <a:avLst/>
          </a:prstGeom>
          <a:gradFill>
            <a:gsLst>
              <a:gs pos="50000">
                <a:srgbClr val="E4F1FE"/>
              </a:gs>
              <a:gs pos="100000">
                <a:schemeClr val="bg1">
                  <a:alpha val="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4" name="Retângulo 3">
          <a:extLst>
            <a:ext uri="{FF2B5EF4-FFF2-40B4-BE49-F238E27FC236}">
              <a16:creationId xmlns:a16="http://schemas.microsoft.com/office/drawing/2014/main" id="{2A277360-E6D7-4732-B0E1-E57FCE3795F4}"/>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5" name="Agrupar 4">
          <a:extLst>
            <a:ext uri="{FF2B5EF4-FFF2-40B4-BE49-F238E27FC236}">
              <a16:creationId xmlns:a16="http://schemas.microsoft.com/office/drawing/2014/main" id="{5EAD5E9D-00F6-436E-8E34-D8A5AF902747}"/>
            </a:ext>
          </a:extLst>
        </xdr:cNvPr>
        <xdr:cNvGrpSpPr/>
      </xdr:nvGrpSpPr>
      <xdr:grpSpPr>
        <a:xfrm>
          <a:off x="52915" y="179917"/>
          <a:ext cx="1335617" cy="207434"/>
          <a:chOff x="2338380" y="4757747"/>
          <a:chExt cx="2183803" cy="388558"/>
        </a:xfrm>
      </xdr:grpSpPr>
      <xdr:sp macro="" textlink="">
        <xdr:nvSpPr>
          <xdr:cNvPr id="6" name="Forma Livre: Forma 5">
            <a:extLst>
              <a:ext uri="{FF2B5EF4-FFF2-40B4-BE49-F238E27FC236}">
                <a16:creationId xmlns:a16="http://schemas.microsoft.com/office/drawing/2014/main" id="{5B1223E6-29F0-4903-B57A-ABACCCF9222E}"/>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375AEBA-DEEF-43D2-8AA6-5C5E65A500EB}"/>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C2F5565E-9DDC-4AD7-AE2C-E46D64D1801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FC46802C-5D48-43F0-A4FB-AB43E4A24825}"/>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DAD97244-DB0C-418F-A4AC-7D14718BDC13}"/>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9CBAB4E0-A52B-41D9-A69B-18D23F22B6DC}"/>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35699FE3-9F5C-4743-B86C-699F1189DED5}"/>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AA83B0DC-375C-4996-A64E-5841416751D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45936305-5ACF-4893-9AD1-193199843A21}"/>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7D008D64-77AE-4991-A655-A25CD0BBEDF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CF67930-AFCA-4702-AFE4-E5337FA49F21}"/>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C45ABE9D-4F04-423E-9347-73BF9C99994A}"/>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00B3B084-BC06-4AC5-B3E1-00DB17E65CF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DE3D3930-1DA0-456A-9C09-E4AF491CA8A0}"/>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99C7ACB4-02F5-4FE9-9270-C69EF7A97CC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9CC8C5A7-7633-43A2-A55E-2F4DA9ED745C}"/>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04DEA9CA-67B0-434B-95B0-037754FBEB0E}"/>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1547282</xdr:colOff>
      <xdr:row>2</xdr:row>
      <xdr:rowOff>80433</xdr:rowOff>
    </xdr:from>
    <xdr:to>
      <xdr:col>1</xdr:col>
      <xdr:colOff>1937900</xdr:colOff>
      <xdr:row>2</xdr:row>
      <xdr:rowOff>159794</xdr:rowOff>
    </xdr:to>
    <xdr:sp macro="" textlink="">
      <xdr:nvSpPr>
        <xdr:cNvPr id="4" name="Retângulo 3">
          <a:extLst>
            <a:ext uri="{FF2B5EF4-FFF2-40B4-BE49-F238E27FC236}">
              <a16:creationId xmlns:a16="http://schemas.microsoft.com/office/drawing/2014/main" id="{BA923977-B81E-4DE8-9E90-F8F57AEAEADC}"/>
            </a:ext>
          </a:extLst>
        </xdr:cNvPr>
        <xdr:cNvSpPr/>
      </xdr:nvSpPr>
      <xdr:spPr>
        <a:xfrm>
          <a:off x="1718732" y="410633"/>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19050</xdr:rowOff>
    </xdr:from>
    <xdr:to>
      <xdr:col>1</xdr:col>
      <xdr:colOff>1351492</xdr:colOff>
      <xdr:row>2</xdr:row>
      <xdr:rowOff>30692</xdr:rowOff>
    </xdr:to>
    <xdr:grpSp>
      <xdr:nvGrpSpPr>
        <xdr:cNvPr id="5" name="Agrupar 4">
          <a:extLst>
            <a:ext uri="{FF2B5EF4-FFF2-40B4-BE49-F238E27FC236}">
              <a16:creationId xmlns:a16="http://schemas.microsoft.com/office/drawing/2014/main" id="{F946C88E-D386-40A8-8049-6A62009D4044}"/>
            </a:ext>
          </a:extLst>
        </xdr:cNvPr>
        <xdr:cNvGrpSpPr/>
      </xdr:nvGrpSpPr>
      <xdr:grpSpPr>
        <a:xfrm>
          <a:off x="200025" y="177800"/>
          <a:ext cx="1322917" cy="208492"/>
          <a:chOff x="2338380" y="4757747"/>
          <a:chExt cx="2183803" cy="388558"/>
        </a:xfrm>
      </xdr:grpSpPr>
      <xdr:sp macro="" textlink="">
        <xdr:nvSpPr>
          <xdr:cNvPr id="6" name="Forma Livre: Forma 5">
            <a:extLst>
              <a:ext uri="{FF2B5EF4-FFF2-40B4-BE49-F238E27FC236}">
                <a16:creationId xmlns:a16="http://schemas.microsoft.com/office/drawing/2014/main" id="{C5CED2EB-7DB7-4365-A431-2FECFB603890}"/>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5E55A551-5E02-47C0-B47F-19EC77B7A452}"/>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808D9741-2CE3-48B2-8FA9-4D11B1080A7B}"/>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D8CD5E99-AFED-423D-9DF5-F802667381A4}"/>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6C490E17-7FD6-4139-80BD-E63B31F02E0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14FC48C0-442A-414F-97A5-8FC3478BF576}"/>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1840D71C-A66E-4427-B57A-DBF6E9A8BFA3}"/>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27F77B8C-71E5-48BD-B86B-6BA45BFC168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1C4C5D-B2E7-44CA-972C-E5DB9B4625B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4A0C794-4E17-44BF-AD4A-3C6A000C0568}"/>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3490DDE-E883-441B-90A5-4A04D3E25644}"/>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36353797-2977-4572-85F9-B6062F6783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B35A1A5D-7BFF-4686-8139-63135703068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B6E2EF2D-424C-44F1-BDFF-5534495A6BD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77781820-2BF8-4066-A520-74574C09D26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E559DDC-A88F-4109-98F1-D73442A6475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50D0139A-A03B-4AB6-9456-3E028E9083C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1536700</xdr:colOff>
      <xdr:row>2</xdr:row>
      <xdr:rowOff>76200</xdr:rowOff>
    </xdr:from>
    <xdr:to>
      <xdr:col>1</xdr:col>
      <xdr:colOff>1927318</xdr:colOff>
      <xdr:row>2</xdr:row>
      <xdr:rowOff>155561</xdr:rowOff>
    </xdr:to>
    <xdr:sp macro="" textlink="">
      <xdr:nvSpPr>
        <xdr:cNvPr id="4" name="Retângulo 3">
          <a:extLst>
            <a:ext uri="{FF2B5EF4-FFF2-40B4-BE49-F238E27FC236}">
              <a16:creationId xmlns:a16="http://schemas.microsoft.com/office/drawing/2014/main" id="{62AC6526-5A6D-43C6-B63D-C79DB6BDC60E}"/>
            </a:ext>
          </a:extLst>
        </xdr:cNvPr>
        <xdr:cNvSpPr/>
      </xdr:nvSpPr>
      <xdr:spPr>
        <a:xfrm>
          <a:off x="1708150" y="4381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28575</xdr:rowOff>
    </xdr:from>
    <xdr:to>
      <xdr:col>1</xdr:col>
      <xdr:colOff>1351492</xdr:colOff>
      <xdr:row>2</xdr:row>
      <xdr:rowOff>40217</xdr:rowOff>
    </xdr:to>
    <xdr:grpSp>
      <xdr:nvGrpSpPr>
        <xdr:cNvPr id="5" name="Agrupar 4">
          <a:extLst>
            <a:ext uri="{FF2B5EF4-FFF2-40B4-BE49-F238E27FC236}">
              <a16:creationId xmlns:a16="http://schemas.microsoft.com/office/drawing/2014/main" id="{CF0630BF-5507-4F72-B460-84ED32D11EF6}"/>
            </a:ext>
          </a:extLst>
        </xdr:cNvPr>
        <xdr:cNvGrpSpPr/>
      </xdr:nvGrpSpPr>
      <xdr:grpSpPr>
        <a:xfrm>
          <a:off x="200025" y="187325"/>
          <a:ext cx="1322917" cy="208492"/>
          <a:chOff x="2338380" y="4757747"/>
          <a:chExt cx="2183803" cy="388558"/>
        </a:xfrm>
      </xdr:grpSpPr>
      <xdr:sp macro="" textlink="">
        <xdr:nvSpPr>
          <xdr:cNvPr id="6" name="Forma Livre: Forma 5">
            <a:extLst>
              <a:ext uri="{FF2B5EF4-FFF2-40B4-BE49-F238E27FC236}">
                <a16:creationId xmlns:a16="http://schemas.microsoft.com/office/drawing/2014/main" id="{326C61BC-FF0C-4B9C-85D1-8AA63C85F77A}"/>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7C2E200-7757-473C-8F11-69EBD51BD4F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30EA5931-A1EC-4F61-A3F0-2BF1CA0F8A3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49AA1AD9-4F54-4D52-9D20-C3EE621DC02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775271C9-EDD0-4C4B-B915-4E5B33258B1B}"/>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A007A6E1-3603-4483-B61D-146E4A872BE7}"/>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81620132-80AC-41E4-A048-82F9452F1421}"/>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B378D11B-2B80-4BDF-B75F-26A51B6F4307}"/>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F182EA-1664-4A49-9980-28393B8D1159}"/>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A4392A99-B45A-49B3-8048-E1CAE372A22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07A90A37-F6F7-4A39-8C38-63C6DEA35227}"/>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4681309-5958-4582-8EEF-FBC9CC5F80E7}"/>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FEA3B225-021A-4FC3-BF3F-234142DCDEED}"/>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706D8474-60B7-4AD8-833A-93D288C4744E}"/>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A475EA66-E935-44CE-A3AD-104788ED60AB}"/>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0CB4301-6CE2-45BD-A12C-F50CD9391F25}"/>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D856BA19-C113-4F41-8F54-6FC011CE282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96B1C561-F0BC-4BF9-ACFB-AD1CBA9D0857}"/>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142875</xdr:colOff>
      <xdr:row>1</xdr:row>
      <xdr:rowOff>9525</xdr:rowOff>
    </xdr:from>
    <xdr:to>
      <xdr:col>1</xdr:col>
      <xdr:colOff>1303867</xdr:colOff>
      <xdr:row>2</xdr:row>
      <xdr:rowOff>21167</xdr:rowOff>
    </xdr:to>
    <xdr:grpSp>
      <xdr:nvGrpSpPr>
        <xdr:cNvPr id="4" name="Agrupar 3">
          <a:extLst>
            <a:ext uri="{FF2B5EF4-FFF2-40B4-BE49-F238E27FC236}">
              <a16:creationId xmlns:a16="http://schemas.microsoft.com/office/drawing/2014/main" id="{D3630996-1F7A-42F3-8F7B-0BA67DD2FF33}"/>
            </a:ext>
          </a:extLst>
        </xdr:cNvPr>
        <xdr:cNvGrpSpPr/>
      </xdr:nvGrpSpPr>
      <xdr:grpSpPr>
        <a:xfrm>
          <a:off x="142875" y="168275"/>
          <a:ext cx="1332442" cy="208492"/>
          <a:chOff x="2338380" y="4757747"/>
          <a:chExt cx="2183803" cy="388558"/>
        </a:xfrm>
      </xdr:grpSpPr>
      <xdr:sp macro="" textlink="">
        <xdr:nvSpPr>
          <xdr:cNvPr id="5" name="Forma Livre: Forma 4">
            <a:extLst>
              <a:ext uri="{FF2B5EF4-FFF2-40B4-BE49-F238E27FC236}">
                <a16:creationId xmlns:a16="http://schemas.microsoft.com/office/drawing/2014/main" id="{DA4157AE-93C9-459B-87E5-417DF0086331}"/>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1B47C9D8-BDA2-4CF4-A7B9-846564972BE1}"/>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DD43A86B-650D-4A86-AB09-13BE7AE61638}"/>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D89BAB9F-E569-4C8E-8140-34DF1207724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6F0DB2FC-B894-482D-8E41-D21BC0C33470}"/>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54674753-F4F7-4379-A2A6-C9C0310691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6E4B298B-5B56-467F-B12B-1E1C98D47298}"/>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DC30B172-A10C-4427-BF75-4F3745E49463}"/>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5176061-678C-46CF-B8A3-E45A5DBAC615}"/>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E5627AB-1E4C-4382-B938-36650F378252}"/>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369C5C92-0DD3-4413-947C-C8B89B7F673D}"/>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9332DC2A-C1C1-4FAD-A2B7-CF7D0B6564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B0E948B-7737-42F9-8A77-F22F1EBFBC50}"/>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A0ED4385-38AD-4F03-9067-16E7D9470F4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E9F8AB76-382F-46E6-BD6A-A75201F669A7}"/>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2AC21DBA-13CF-4544-B43A-24E520E2BFF8}"/>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1378B8F-4373-4CBC-9ECB-D48D42A0A293}"/>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3" name="Retângulo 2">
          <a:extLst>
            <a:ext uri="{FF2B5EF4-FFF2-40B4-BE49-F238E27FC236}">
              <a16:creationId xmlns:a16="http://schemas.microsoft.com/office/drawing/2014/main" id="{4F073937-2488-4CD6-B5C8-6D65ADE3620E}"/>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47625</xdr:colOff>
      <xdr:row>0</xdr:row>
      <xdr:rowOff>152400</xdr:rowOff>
    </xdr:from>
    <xdr:to>
      <xdr:col>1</xdr:col>
      <xdr:colOff>1208617</xdr:colOff>
      <xdr:row>2</xdr:row>
      <xdr:rowOff>2117</xdr:rowOff>
    </xdr:to>
    <xdr:grpSp>
      <xdr:nvGrpSpPr>
        <xdr:cNvPr id="5" name="Agrupar 4">
          <a:extLst>
            <a:ext uri="{FF2B5EF4-FFF2-40B4-BE49-F238E27FC236}">
              <a16:creationId xmlns:a16="http://schemas.microsoft.com/office/drawing/2014/main" id="{FAFFF4FE-9AB7-477C-AFCC-BC655AF9666A}"/>
            </a:ext>
          </a:extLst>
        </xdr:cNvPr>
        <xdr:cNvGrpSpPr/>
      </xdr:nvGrpSpPr>
      <xdr:grpSpPr>
        <a:xfrm>
          <a:off x="47625" y="152400"/>
          <a:ext cx="1332442" cy="205317"/>
          <a:chOff x="2338380" y="4757747"/>
          <a:chExt cx="2183803" cy="388558"/>
        </a:xfrm>
      </xdr:grpSpPr>
      <xdr:sp macro="" textlink="">
        <xdr:nvSpPr>
          <xdr:cNvPr id="6" name="Forma Livre: Forma 5">
            <a:extLst>
              <a:ext uri="{FF2B5EF4-FFF2-40B4-BE49-F238E27FC236}">
                <a16:creationId xmlns:a16="http://schemas.microsoft.com/office/drawing/2014/main" id="{5C9CA9B2-D0B3-4311-B2D1-48F6E0753DB8}"/>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3B815AA7-A657-40B3-BF86-511055F730B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1CABA24D-7213-41AD-94C5-5605EBEE44CD}"/>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9564913F-620B-4B06-BBBB-3589C9329F1B}"/>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12A08199-B98C-4BF5-8129-61EBB139019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7A425928-7B4A-4822-8358-F6228ED61A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A1B29140-7DD3-4996-8243-4700992B2132}"/>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EB21798-ADE3-4E50-B170-CE49D2566A9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850D957D-EF6D-4999-8208-4C7E1F8AB197}"/>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13448BD-0451-45E5-AA50-7D507758788D}"/>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2BFBF322-EF62-4269-AFA4-76894EA777B2}"/>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972340D9-1250-4D23-AB47-89727854798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3C408D3C-0EE9-421C-9FA1-DCDE5A360BA2}"/>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38AAB716-F20B-436E-B123-2314E8AA060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6CDADCF-DFFA-4268-964F-D129059FEB95}"/>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EE717D57-F2E2-4C4B-BDCE-41BFE1D4E71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FC2B6E59-A6A2-41D6-878F-FA88AC8CB31D}"/>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lumMod val="50000"/>
          </a:schemeClr>
        </a:solidFill>
      </a:spPr>
      <a:bodyPr vertOverflow="clip" horzOverflow="clip" rtlCol="0" anchor="ctr"/>
      <a:lstStyle>
        <a:defPPr algn="ctr">
          <a:defRPr sz="1200" b="1">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ri@eurofarma.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1162-BB03-4BFB-BDA9-D230C0AD399D}">
  <dimension ref="L8:L18"/>
  <sheetViews>
    <sheetView tabSelected="1" workbookViewId="0">
      <selection activeCell="R12" sqref="R12"/>
    </sheetView>
  </sheetViews>
  <sheetFormatPr defaultColWidth="8.7265625" defaultRowHeight="14" x14ac:dyDescent="0.3"/>
  <cols>
    <col min="1" max="11" width="8.7265625" style="2"/>
    <col min="12" max="12" width="26.453125" style="2" bestFit="1" customWidth="1"/>
    <col min="13" max="16384" width="8.7265625" style="2"/>
  </cols>
  <sheetData>
    <row r="8" spans="12:12" ht="21.65" customHeight="1" x14ac:dyDescent="0.4">
      <c r="L8" s="1" t="s">
        <v>93</v>
      </c>
    </row>
    <row r="10" spans="12:12" s="4" customFormat="1" ht="18" customHeight="1" x14ac:dyDescent="0.35">
      <c r="L10" s="3" t="s">
        <v>98</v>
      </c>
    </row>
    <row r="11" spans="12:12" x14ac:dyDescent="0.3">
      <c r="L11" s="5"/>
    </row>
    <row r="12" spans="12:12" s="4" customFormat="1" ht="18" customHeight="1" x14ac:dyDescent="0.35">
      <c r="L12" s="3" t="s">
        <v>94</v>
      </c>
    </row>
    <row r="13" spans="12:12" x14ac:dyDescent="0.3">
      <c r="L13" s="5"/>
    </row>
    <row r="14" spans="12:12" s="4" customFormat="1" ht="18" customHeight="1" x14ac:dyDescent="0.35">
      <c r="L14" s="3" t="s">
        <v>95</v>
      </c>
    </row>
    <row r="15" spans="12:12" x14ac:dyDescent="0.3">
      <c r="L15" s="5"/>
    </row>
    <row r="16" spans="12:12" s="4" customFormat="1" ht="18" customHeight="1" x14ac:dyDescent="0.35">
      <c r="L16" s="3" t="s">
        <v>96</v>
      </c>
    </row>
    <row r="17" spans="12:12" x14ac:dyDescent="0.3">
      <c r="L17" s="5"/>
    </row>
    <row r="18" spans="12:12" s="4" customFormat="1" ht="18" customHeight="1" x14ac:dyDescent="0.35">
      <c r="L18" s="3" t="s">
        <v>97</v>
      </c>
    </row>
  </sheetData>
  <hyperlinks>
    <hyperlink ref="L10" location="'1. DRE e EBITDA'!A1" display="1. DRE e EBITDA" xr:uid="{4848ED7E-3EA7-4362-83CA-9B85916F13C9}"/>
    <hyperlink ref="L12" location="'2. BP'!A1" display="2. Balanço Patrimonial" xr:uid="{CF1A0D4B-C721-43F2-B00D-D21F9FE2C989}"/>
    <hyperlink ref="L14" location="'3. Fluxo de Caixa'!A1" display="3. Fluxo de Caixa" xr:uid="{C23577DB-4CB9-4B60-A648-1DA6331EF025}"/>
    <hyperlink ref="L16" location="'4. Dados da Companhia'!A1" display="4. Dados da Companhia" xr:uid="{CA0BE21C-C59D-4B1D-806E-E13C6D3C5DD8}"/>
    <hyperlink ref="L18" location="'5. Ressalva'!A1" display="5. Ressalva" xr:uid="{5A406C26-2F9B-49FC-9300-D3CFC3DA0C97}"/>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B07D-9C09-4F40-9986-833CA1D2C024}">
  <dimension ref="A1:XFD82"/>
  <sheetViews>
    <sheetView showGridLines="0" zoomScaleNormal="100" workbookViewId="0">
      <pane xSplit="2" ySplit="6" topLeftCell="F7" activePane="bottomRight" state="frozen"/>
      <selection activeCell="B8" sqref="B8"/>
      <selection pane="topRight" activeCell="B8" sqref="B8"/>
      <selection pane="bottomLeft" activeCell="B8" sqref="B8"/>
      <selection pane="bottomRight" activeCell="J38" sqref="J38"/>
    </sheetView>
  </sheetViews>
  <sheetFormatPr defaultColWidth="0" defaultRowHeight="0" customHeight="1" zeroHeight="1" x14ac:dyDescent="0.25"/>
  <cols>
    <col min="1" max="1" width="2.453125" style="6" customWidth="1"/>
    <col min="2" max="2" width="56" style="6" bestFit="1" customWidth="1"/>
    <col min="3" max="11" width="10.54296875" style="6" customWidth="1"/>
    <col min="12" max="12" width="3.54296875" style="6" customWidth="1"/>
    <col min="13" max="16" width="10.54296875" style="6" customWidth="1"/>
    <col min="17" max="20" width="0" style="6" hidden="1" customWidth="1"/>
    <col min="21" max="16384" width="9.1796875" style="6" hidden="1"/>
  </cols>
  <sheetData>
    <row r="1" spans="1:16" ht="12.5" x14ac:dyDescent="0.25">
      <c r="P1" s="7" t="s">
        <v>99</v>
      </c>
    </row>
    <row r="2" spans="1:16" ht="15.5" x14ac:dyDescent="0.35">
      <c r="B2" s="8" t="s">
        <v>112</v>
      </c>
    </row>
    <row r="3" spans="1:16" ht="12.5" x14ac:dyDescent="0.25">
      <c r="C3" s="9"/>
      <c r="D3" s="9"/>
      <c r="E3" s="9"/>
      <c r="F3" s="9"/>
      <c r="G3" s="9"/>
      <c r="H3" s="9"/>
      <c r="I3" s="9"/>
      <c r="J3" s="9"/>
      <c r="K3" s="9"/>
      <c r="L3" s="9"/>
      <c r="M3" s="9"/>
      <c r="N3" s="9"/>
      <c r="O3" s="9"/>
      <c r="P3" s="9"/>
    </row>
    <row r="4" spans="1:16" ht="21" customHeight="1" x14ac:dyDescent="0.25">
      <c r="B4" s="9"/>
      <c r="C4" s="9"/>
      <c r="D4" s="9"/>
      <c r="E4" s="9"/>
      <c r="F4" s="9"/>
      <c r="G4" s="9"/>
      <c r="H4" s="9"/>
      <c r="I4" s="9"/>
      <c r="J4" s="9"/>
      <c r="K4" s="9"/>
      <c r="L4" s="9"/>
      <c r="M4" s="9"/>
      <c r="N4" s="9"/>
      <c r="O4" s="9"/>
      <c r="P4" s="9"/>
    </row>
    <row r="5" spans="1:16" ht="14.5" customHeight="1" x14ac:dyDescent="0.3">
      <c r="A5" s="2"/>
      <c r="B5" s="24" t="s">
        <v>115</v>
      </c>
      <c r="C5" s="93" t="s">
        <v>71</v>
      </c>
      <c r="D5" s="93" t="s">
        <v>72</v>
      </c>
      <c r="E5" s="93" t="s">
        <v>73</v>
      </c>
      <c r="F5" s="93" t="s">
        <v>74</v>
      </c>
      <c r="G5" s="93" t="s">
        <v>55</v>
      </c>
      <c r="H5" s="93" t="s">
        <v>56</v>
      </c>
      <c r="I5" s="93" t="s">
        <v>62</v>
      </c>
      <c r="J5" s="93" t="s">
        <v>109</v>
      </c>
      <c r="K5" s="93" t="s">
        <v>121</v>
      </c>
      <c r="L5" s="10"/>
      <c r="M5" s="91">
        <v>2018</v>
      </c>
      <c r="N5" s="91">
        <v>2019</v>
      </c>
      <c r="O5" s="91">
        <v>2020</v>
      </c>
      <c r="P5" s="91">
        <v>2021</v>
      </c>
    </row>
    <row r="6" spans="1:16" ht="13.5" thickBot="1" x14ac:dyDescent="0.35">
      <c r="A6" s="25"/>
      <c r="B6" s="26" t="s">
        <v>116</v>
      </c>
      <c r="C6" s="94"/>
      <c r="D6" s="94"/>
      <c r="E6" s="94"/>
      <c r="F6" s="94"/>
      <c r="G6" s="94"/>
      <c r="H6" s="94"/>
      <c r="I6" s="94"/>
      <c r="J6" s="94"/>
      <c r="K6" s="94"/>
      <c r="L6" s="10"/>
      <c r="M6" s="92"/>
      <c r="N6" s="92"/>
      <c r="O6" s="92"/>
      <c r="P6" s="92"/>
    </row>
    <row r="7" spans="1:16" s="12" customFormat="1" ht="13" customHeight="1" x14ac:dyDescent="0.25">
      <c r="A7" s="6"/>
      <c r="B7" s="31" t="s">
        <v>37</v>
      </c>
      <c r="C7" s="35">
        <v>1526771</v>
      </c>
      <c r="D7" s="35">
        <v>1205182</v>
      </c>
      <c r="E7" s="35">
        <v>1352996</v>
      </c>
      <c r="F7" s="35">
        <v>1638242</v>
      </c>
      <c r="G7" s="35">
        <v>1923965</v>
      </c>
      <c r="H7" s="35">
        <v>1499310</v>
      </c>
      <c r="I7" s="35">
        <v>1667526</v>
      </c>
      <c r="J7" s="35">
        <v>1977026</v>
      </c>
      <c r="K7" s="35">
        <v>2176325</v>
      </c>
      <c r="L7" s="35"/>
      <c r="M7" s="35">
        <v>3701854</v>
      </c>
      <c r="N7" s="35">
        <v>4828144</v>
      </c>
      <c r="O7" s="35">
        <v>5723191</v>
      </c>
      <c r="P7" s="35">
        <v>7067827</v>
      </c>
    </row>
    <row r="8" spans="1:16" s="12" customFormat="1" ht="12.5" x14ac:dyDescent="0.25">
      <c r="A8" s="6"/>
      <c r="B8" s="32" t="s">
        <v>38</v>
      </c>
      <c r="C8" s="36">
        <v>-504838</v>
      </c>
      <c r="D8" s="36">
        <v>-454125</v>
      </c>
      <c r="E8" s="36">
        <v>-539273</v>
      </c>
      <c r="F8" s="36">
        <v>-626783</v>
      </c>
      <c r="G8" s="36">
        <v>-679737</v>
      </c>
      <c r="H8" s="36">
        <v>-531411</v>
      </c>
      <c r="I8" s="36">
        <v>-591868</v>
      </c>
      <c r="J8" s="36">
        <v>-693768</v>
      </c>
      <c r="K8" s="36">
        <v>-718780</v>
      </c>
      <c r="L8" s="36"/>
      <c r="M8" s="36">
        <v>-1249969</v>
      </c>
      <c r="N8" s="36">
        <v>-1622718</v>
      </c>
      <c r="O8" s="36">
        <v>-2125019</v>
      </c>
      <c r="P8" s="36">
        <v>-2496784</v>
      </c>
    </row>
    <row r="9" spans="1:16" s="16" customFormat="1" ht="13" x14ac:dyDescent="0.3">
      <c r="A9" s="15"/>
      <c r="B9" s="31" t="s">
        <v>39</v>
      </c>
      <c r="C9" s="35">
        <v>1021933</v>
      </c>
      <c r="D9" s="35">
        <v>751057</v>
      </c>
      <c r="E9" s="35">
        <v>813723</v>
      </c>
      <c r="F9" s="35">
        <v>1011459</v>
      </c>
      <c r="G9" s="35">
        <v>1244228</v>
      </c>
      <c r="H9" s="35">
        <v>967899</v>
      </c>
      <c r="I9" s="35">
        <v>1075658</v>
      </c>
      <c r="J9" s="35">
        <v>1283258</v>
      </c>
      <c r="K9" s="35">
        <v>1457545</v>
      </c>
      <c r="L9" s="35"/>
      <c r="M9" s="35">
        <v>2451885</v>
      </c>
      <c r="N9" s="35">
        <v>3205426</v>
      </c>
      <c r="O9" s="35">
        <v>3598172</v>
      </c>
      <c r="P9" s="35">
        <v>4571043</v>
      </c>
    </row>
    <row r="10" spans="1:16" s="12" customFormat="1" ht="5.15" customHeight="1" x14ac:dyDescent="0.25">
      <c r="A10" s="6"/>
      <c r="B10" s="33"/>
      <c r="C10" s="36"/>
      <c r="D10" s="36"/>
      <c r="E10" s="36"/>
      <c r="F10" s="36"/>
      <c r="G10" s="36"/>
      <c r="H10" s="36"/>
      <c r="I10" s="36"/>
      <c r="J10" s="36"/>
      <c r="K10" s="36"/>
      <c r="L10" s="36"/>
      <c r="M10" s="36"/>
      <c r="N10" s="36"/>
      <c r="O10" s="36"/>
      <c r="P10" s="36"/>
    </row>
    <row r="11" spans="1:16" s="12" customFormat="1" ht="12.5" x14ac:dyDescent="0.25">
      <c r="A11" s="6"/>
      <c r="B11" s="31" t="s">
        <v>75</v>
      </c>
      <c r="C11" s="35">
        <v>-622359</v>
      </c>
      <c r="D11" s="35">
        <v>-584638</v>
      </c>
      <c r="E11" s="35">
        <v>-598401</v>
      </c>
      <c r="F11" s="35">
        <v>-703479</v>
      </c>
      <c r="G11" s="35">
        <v>-760534</v>
      </c>
      <c r="H11" s="35">
        <v>-750789</v>
      </c>
      <c r="I11" s="35">
        <v>-746777</v>
      </c>
      <c r="J11" s="35">
        <v>-860813</v>
      </c>
      <c r="K11" s="35">
        <v>-748651</v>
      </c>
      <c r="L11" s="35"/>
      <c r="M11" s="35">
        <v>-1843426</v>
      </c>
      <c r="N11" s="35">
        <v>-2464065</v>
      </c>
      <c r="O11" s="35">
        <v>-2508877</v>
      </c>
      <c r="P11" s="35">
        <v>-3118913</v>
      </c>
    </row>
    <row r="12" spans="1:16" s="12" customFormat="1" ht="12.5" x14ac:dyDescent="0.25">
      <c r="A12" s="6"/>
      <c r="B12" s="33" t="s">
        <v>78</v>
      </c>
      <c r="C12" s="36">
        <v>-464586</v>
      </c>
      <c r="D12" s="36">
        <v>-434305</v>
      </c>
      <c r="E12" s="36">
        <v>-488607</v>
      </c>
      <c r="F12" s="36">
        <v>-420161</v>
      </c>
      <c r="G12" s="36">
        <v>-526531</v>
      </c>
      <c r="H12" s="36">
        <v>-550755</v>
      </c>
      <c r="I12" s="36">
        <v>-546157</v>
      </c>
      <c r="J12" s="36">
        <v>-586549</v>
      </c>
      <c r="K12" s="36">
        <v>-567865</v>
      </c>
      <c r="L12" s="36"/>
      <c r="M12" s="36">
        <v>-1282403</v>
      </c>
      <c r="N12" s="36">
        <v>-1755047</v>
      </c>
      <c r="O12" s="36">
        <v>-1807659</v>
      </c>
      <c r="P12" s="36">
        <v>-2209992</v>
      </c>
    </row>
    <row r="13" spans="1:16" s="12" customFormat="1" ht="12.5" x14ac:dyDescent="0.25">
      <c r="A13" s="6"/>
      <c r="B13" s="33" t="s">
        <v>79</v>
      </c>
      <c r="C13" s="36">
        <v>-150083</v>
      </c>
      <c r="D13" s="36">
        <v>-158089</v>
      </c>
      <c r="E13" s="36">
        <v>-177226</v>
      </c>
      <c r="F13" s="36">
        <v>-154755</v>
      </c>
      <c r="G13" s="36">
        <v>-228373</v>
      </c>
      <c r="H13" s="36">
        <v>-203979</v>
      </c>
      <c r="I13" s="36">
        <v>-191752</v>
      </c>
      <c r="J13" s="36">
        <v>-265710</v>
      </c>
      <c r="K13" s="36">
        <v>-190028</v>
      </c>
      <c r="L13" s="36"/>
      <c r="M13" s="36">
        <v>-470531</v>
      </c>
      <c r="N13" s="36">
        <v>-569165</v>
      </c>
      <c r="O13" s="36">
        <v>-640153</v>
      </c>
      <c r="P13" s="36">
        <v>-889814</v>
      </c>
    </row>
    <row r="14" spans="1:16" s="12" customFormat="1" ht="12.5" x14ac:dyDescent="0.25">
      <c r="A14" s="6"/>
      <c r="B14" s="33" t="s">
        <v>80</v>
      </c>
      <c r="C14" s="36">
        <v>-11442</v>
      </c>
      <c r="D14" s="36">
        <v>2887</v>
      </c>
      <c r="E14" s="36">
        <v>7449</v>
      </c>
      <c r="F14" s="36">
        <v>8203</v>
      </c>
      <c r="G14" s="36">
        <v>-1022</v>
      </c>
      <c r="H14" s="36">
        <v>-1305</v>
      </c>
      <c r="I14" s="36">
        <v>106</v>
      </c>
      <c r="J14" s="36">
        <v>-2660</v>
      </c>
      <c r="K14" s="36">
        <v>-126</v>
      </c>
      <c r="L14" s="36"/>
      <c r="M14" s="36">
        <v>-1108</v>
      </c>
      <c r="N14" s="36">
        <v>903</v>
      </c>
      <c r="O14" s="36">
        <v>7097</v>
      </c>
      <c r="P14" s="36">
        <v>-4881</v>
      </c>
    </row>
    <row r="15" spans="1:16" s="12" customFormat="1" ht="12.5" x14ac:dyDescent="0.25">
      <c r="A15" s="6"/>
      <c r="B15" s="33" t="s">
        <v>81</v>
      </c>
      <c r="C15" s="36" t="s">
        <v>88</v>
      </c>
      <c r="D15" s="36" t="s">
        <v>88</v>
      </c>
      <c r="E15" s="36" t="s">
        <v>88</v>
      </c>
      <c r="F15" s="36">
        <v>-133974</v>
      </c>
      <c r="G15" s="36" t="s">
        <v>88</v>
      </c>
      <c r="H15" s="36" t="s">
        <v>88</v>
      </c>
      <c r="I15" s="36" t="s">
        <v>88</v>
      </c>
      <c r="J15" s="36">
        <v>34299</v>
      </c>
      <c r="K15" s="36" t="s">
        <v>88</v>
      </c>
      <c r="L15" s="36"/>
      <c r="M15" s="36">
        <v>-104773</v>
      </c>
      <c r="N15" s="36">
        <v>-101627</v>
      </c>
      <c r="O15" s="36">
        <v>-133974</v>
      </c>
      <c r="P15" s="36">
        <v>34299</v>
      </c>
    </row>
    <row r="16" spans="1:16" s="12" customFormat="1" ht="12.5" x14ac:dyDescent="0.25">
      <c r="A16" s="6"/>
      <c r="B16" s="33" t="s">
        <v>87</v>
      </c>
      <c r="C16" s="36">
        <v>3752</v>
      </c>
      <c r="D16" s="36">
        <v>4869</v>
      </c>
      <c r="E16" s="36">
        <v>59983</v>
      </c>
      <c r="F16" s="36">
        <v>-2792</v>
      </c>
      <c r="G16" s="36">
        <v>-4608</v>
      </c>
      <c r="H16" s="36">
        <v>5250</v>
      </c>
      <c r="I16" s="36">
        <v>-8974</v>
      </c>
      <c r="J16" s="36">
        <v>-40193</v>
      </c>
      <c r="K16" s="36">
        <v>9368</v>
      </c>
      <c r="L16" s="36"/>
      <c r="M16" s="36">
        <v>15389</v>
      </c>
      <c r="N16" s="36">
        <v>-39129</v>
      </c>
      <c r="O16" s="36">
        <v>65812</v>
      </c>
      <c r="P16" s="36">
        <v>-48525</v>
      </c>
    </row>
    <row r="17" spans="1:16384" s="18" customFormat="1" ht="13" x14ac:dyDescent="0.3">
      <c r="A17" s="15"/>
      <c r="B17" s="34" t="s">
        <v>82</v>
      </c>
      <c r="C17" s="35">
        <v>399574</v>
      </c>
      <c r="D17" s="35">
        <v>166419</v>
      </c>
      <c r="E17" s="35">
        <v>215322</v>
      </c>
      <c r="F17" s="35">
        <v>307980</v>
      </c>
      <c r="G17" s="35">
        <v>483694</v>
      </c>
      <c r="H17" s="35">
        <v>217110</v>
      </c>
      <c r="I17" s="35">
        <v>328881</v>
      </c>
      <c r="J17" s="35">
        <v>422445</v>
      </c>
      <c r="K17" s="35">
        <v>708894</v>
      </c>
      <c r="L17" s="35"/>
      <c r="M17" s="35">
        <v>608459</v>
      </c>
      <c r="N17" s="35">
        <v>741361</v>
      </c>
      <c r="O17" s="35">
        <v>1089295</v>
      </c>
      <c r="P17" s="35">
        <v>1452130</v>
      </c>
    </row>
    <row r="18" spans="1:16384" s="19" customFormat="1" ht="5.15" customHeight="1" x14ac:dyDescent="0.25">
      <c r="A18" s="6"/>
      <c r="B18" s="32"/>
      <c r="C18" s="36"/>
      <c r="D18" s="36"/>
      <c r="E18" s="36"/>
      <c r="F18" s="36"/>
      <c r="G18" s="36"/>
      <c r="H18" s="36"/>
      <c r="I18" s="36"/>
      <c r="J18" s="36"/>
      <c r="K18" s="36"/>
      <c r="L18" s="36"/>
      <c r="M18" s="36"/>
      <c r="N18" s="36"/>
      <c r="O18" s="36"/>
      <c r="P18" s="36"/>
    </row>
    <row r="19" spans="1:16384" s="19" customFormat="1" ht="12.5" x14ac:dyDescent="0.25">
      <c r="A19" s="6"/>
      <c r="B19" s="34" t="s">
        <v>76</v>
      </c>
      <c r="C19" s="35">
        <v>-30118</v>
      </c>
      <c r="D19" s="35">
        <v>16557</v>
      </c>
      <c r="E19" s="35">
        <v>12679</v>
      </c>
      <c r="F19" s="35">
        <v>-84629</v>
      </c>
      <c r="G19" s="35">
        <v>1906</v>
      </c>
      <c r="H19" s="35">
        <v>-27313</v>
      </c>
      <c r="I19" s="35">
        <v>-48420</v>
      </c>
      <c r="J19" s="35">
        <v>-52159</v>
      </c>
      <c r="K19" s="35">
        <v>-56101</v>
      </c>
      <c r="L19" s="35"/>
      <c r="M19" s="35">
        <v>-23677</v>
      </c>
      <c r="N19" s="35">
        <v>-76606</v>
      </c>
      <c r="O19" s="35">
        <v>-85511</v>
      </c>
      <c r="P19" s="35">
        <v>-125986</v>
      </c>
    </row>
    <row r="20" spans="1:16384" s="19" customFormat="1" ht="12.5" x14ac:dyDescent="0.25">
      <c r="A20" s="6"/>
      <c r="B20" s="32" t="s">
        <v>83</v>
      </c>
      <c r="C20" s="36">
        <v>54681</v>
      </c>
      <c r="D20" s="36">
        <v>60231</v>
      </c>
      <c r="E20" s="36">
        <v>59084</v>
      </c>
      <c r="F20" s="36">
        <v>-68883</v>
      </c>
      <c r="G20" s="36">
        <v>57134</v>
      </c>
      <c r="H20" s="36">
        <v>11953</v>
      </c>
      <c r="I20" s="36">
        <v>62862</v>
      </c>
      <c r="J20" s="36">
        <v>-21919</v>
      </c>
      <c r="K20" s="36">
        <v>61376</v>
      </c>
      <c r="L20" s="36"/>
      <c r="M20" s="36">
        <v>16104</v>
      </c>
      <c r="N20" s="36">
        <v>20375</v>
      </c>
      <c r="O20" s="36">
        <v>105113</v>
      </c>
      <c r="P20" s="36">
        <v>110030</v>
      </c>
    </row>
    <row r="21" spans="1:16384" s="19" customFormat="1" ht="12.5" x14ac:dyDescent="0.25">
      <c r="A21" s="6"/>
      <c r="B21" s="32" t="s">
        <v>84</v>
      </c>
      <c r="C21" s="36">
        <v>-84799</v>
      </c>
      <c r="D21" s="36">
        <v>-43674</v>
      </c>
      <c r="E21" s="36">
        <v>-46405</v>
      </c>
      <c r="F21" s="36">
        <v>-15746</v>
      </c>
      <c r="G21" s="36">
        <v>-55228</v>
      </c>
      <c r="H21" s="36">
        <v>-39266</v>
      </c>
      <c r="I21" s="36">
        <v>-111282</v>
      </c>
      <c r="J21" s="36">
        <v>-30240</v>
      </c>
      <c r="K21" s="36">
        <v>-117477</v>
      </c>
      <c r="L21" s="36"/>
      <c r="M21" s="36">
        <v>-39781</v>
      </c>
      <c r="N21" s="36">
        <v>-96981</v>
      </c>
      <c r="O21" s="36">
        <v>-190624</v>
      </c>
      <c r="P21" s="36">
        <v>-236016</v>
      </c>
    </row>
    <row r="22" spans="1:16384" s="19" customFormat="1" ht="5.15" customHeight="1" x14ac:dyDescent="0.25">
      <c r="A22" s="6"/>
      <c r="B22" s="32"/>
      <c r="C22" s="36"/>
      <c r="D22" s="36"/>
      <c r="E22" s="36"/>
      <c r="F22" s="36"/>
      <c r="G22" s="36"/>
      <c r="H22" s="36"/>
      <c r="I22" s="36"/>
      <c r="J22" s="36"/>
      <c r="K22" s="36"/>
      <c r="L22" s="36"/>
      <c r="M22" s="36"/>
      <c r="N22" s="36"/>
      <c r="O22" s="36"/>
      <c r="P22" s="36"/>
    </row>
    <row r="23" spans="1:16384" s="19" customFormat="1" ht="12.5" x14ac:dyDescent="0.25">
      <c r="A23" s="6"/>
      <c r="B23" s="32" t="s">
        <v>40</v>
      </c>
      <c r="C23" s="36">
        <v>-767</v>
      </c>
      <c r="D23" s="36">
        <v>-4358</v>
      </c>
      <c r="E23" s="36">
        <v>-810</v>
      </c>
      <c r="F23" s="36">
        <v>3268</v>
      </c>
      <c r="G23" s="36">
        <v>-766</v>
      </c>
      <c r="H23" s="36">
        <v>-536</v>
      </c>
      <c r="I23" s="36">
        <v>-569</v>
      </c>
      <c r="J23" s="36">
        <v>-458</v>
      </c>
      <c r="K23" s="36">
        <v>-488</v>
      </c>
      <c r="L23" s="36"/>
      <c r="M23" s="36">
        <v>10998</v>
      </c>
      <c r="N23" s="36">
        <v>8882</v>
      </c>
      <c r="O23" s="36">
        <v>-2667</v>
      </c>
      <c r="P23" s="36">
        <v>-2329</v>
      </c>
    </row>
    <row r="24" spans="1:16384" s="19" customFormat="1" ht="5.15" customHeight="1" x14ac:dyDescent="0.25">
      <c r="A24" s="6"/>
      <c r="B24" s="32"/>
      <c r="C24" s="36"/>
      <c r="D24" s="36"/>
      <c r="E24" s="36"/>
      <c r="F24" s="36"/>
      <c r="G24" s="36"/>
      <c r="H24" s="36"/>
      <c r="I24" s="36"/>
      <c r="J24" s="36"/>
      <c r="K24" s="36"/>
      <c r="L24" s="36"/>
      <c r="M24" s="36"/>
      <c r="N24" s="36"/>
      <c r="O24" s="36"/>
      <c r="P24" s="36"/>
    </row>
    <row r="25" spans="1:16384" s="18" customFormat="1" ht="13" x14ac:dyDescent="0.3">
      <c r="A25" s="15"/>
      <c r="B25" s="34" t="s">
        <v>77</v>
      </c>
      <c r="C25" s="35">
        <v>368689</v>
      </c>
      <c r="D25" s="35">
        <v>178618</v>
      </c>
      <c r="E25" s="35">
        <v>227191</v>
      </c>
      <c r="F25" s="35">
        <v>226619</v>
      </c>
      <c r="G25" s="35">
        <v>484834</v>
      </c>
      <c r="H25" s="35">
        <v>189261</v>
      </c>
      <c r="I25" s="35">
        <v>279892</v>
      </c>
      <c r="J25" s="35">
        <v>369828</v>
      </c>
      <c r="K25" s="35">
        <v>652305</v>
      </c>
      <c r="L25" s="35"/>
      <c r="M25" s="35">
        <v>595780</v>
      </c>
      <c r="N25" s="35">
        <v>673637</v>
      </c>
      <c r="O25" s="35">
        <v>1001117</v>
      </c>
      <c r="P25" s="35">
        <v>1323815</v>
      </c>
    </row>
    <row r="26" spans="1:16384" s="19" customFormat="1" ht="5.15" customHeight="1" x14ac:dyDescent="0.25">
      <c r="A26" s="6"/>
      <c r="B26" s="32"/>
      <c r="C26" s="36"/>
      <c r="D26" s="36"/>
      <c r="E26" s="36"/>
      <c r="F26" s="36"/>
      <c r="G26" s="36"/>
      <c r="H26" s="36"/>
      <c r="I26" s="36"/>
      <c r="J26" s="36"/>
      <c r="K26" s="36"/>
      <c r="L26" s="36"/>
      <c r="M26" s="36"/>
      <c r="N26" s="36"/>
      <c r="O26" s="36"/>
      <c r="P26" s="36"/>
    </row>
    <row r="27" spans="1:16384" s="19" customFormat="1" ht="12.5" x14ac:dyDescent="0.25">
      <c r="A27" s="6"/>
      <c r="B27" s="32" t="s">
        <v>86</v>
      </c>
      <c r="C27" s="36">
        <v>-59614</v>
      </c>
      <c r="D27" s="36">
        <v>-12194</v>
      </c>
      <c r="E27" s="36">
        <v>-34046</v>
      </c>
      <c r="F27" s="36">
        <v>-46293</v>
      </c>
      <c r="G27" s="36">
        <v>-163615</v>
      </c>
      <c r="H27" s="36">
        <v>-76583</v>
      </c>
      <c r="I27" s="36">
        <v>-33081</v>
      </c>
      <c r="J27" s="36">
        <v>-50643</v>
      </c>
      <c r="K27" s="36">
        <v>-312714</v>
      </c>
      <c r="L27" s="36"/>
      <c r="M27" s="36">
        <v>-104163</v>
      </c>
      <c r="N27" s="36">
        <v>-94396</v>
      </c>
      <c r="O27" s="36">
        <v>-152147</v>
      </c>
      <c r="P27" s="36">
        <v>-323922</v>
      </c>
    </row>
    <row r="28" spans="1:16384" s="19" customFormat="1" ht="12.5" x14ac:dyDescent="0.25">
      <c r="A28" s="6"/>
      <c r="B28" s="34" t="s">
        <v>85</v>
      </c>
      <c r="C28" s="35">
        <v>309075</v>
      </c>
      <c r="D28" s="35">
        <v>166424</v>
      </c>
      <c r="E28" s="35">
        <v>193145</v>
      </c>
      <c r="F28" s="35">
        <v>180326</v>
      </c>
      <c r="G28" s="35">
        <v>321219</v>
      </c>
      <c r="H28" s="35">
        <v>112678</v>
      </c>
      <c r="I28" s="35">
        <v>246811</v>
      </c>
      <c r="J28" s="35">
        <v>319185</v>
      </c>
      <c r="K28" s="35">
        <v>339591</v>
      </c>
      <c r="L28" s="35"/>
      <c r="M28" s="35">
        <v>491617</v>
      </c>
      <c r="N28" s="35">
        <v>579241</v>
      </c>
      <c r="O28" s="35">
        <v>848970</v>
      </c>
      <c r="P28" s="35">
        <v>999893</v>
      </c>
    </row>
    <row r="29" spans="1:16384" s="19" customFormat="1" ht="12.5" x14ac:dyDescent="0.25">
      <c r="A29" s="6"/>
      <c r="B29" s="20"/>
      <c r="C29" s="37"/>
      <c r="D29" s="37"/>
      <c r="E29" s="37"/>
      <c r="F29" s="37"/>
      <c r="G29" s="37"/>
      <c r="H29" s="37"/>
      <c r="I29" s="37"/>
      <c r="J29" s="37"/>
      <c r="K29" s="37"/>
      <c r="L29" s="37"/>
      <c r="M29" s="38"/>
      <c r="N29" s="38"/>
      <c r="O29" s="38"/>
      <c r="P29" s="39"/>
    </row>
    <row r="30" spans="1:16384" s="19" customFormat="1" ht="14" x14ac:dyDescent="0.3">
      <c r="A30" s="2"/>
      <c r="B30" s="24" t="s">
        <v>92</v>
      </c>
      <c r="C30" s="93" t="s">
        <v>71</v>
      </c>
      <c r="D30" s="93" t="s">
        <v>72</v>
      </c>
      <c r="E30" s="93" t="s">
        <v>73</v>
      </c>
      <c r="F30" s="93" t="s">
        <v>74</v>
      </c>
      <c r="G30" s="93" t="s">
        <v>55</v>
      </c>
      <c r="H30" s="93" t="s">
        <v>56</v>
      </c>
      <c r="I30" s="93" t="s">
        <v>62</v>
      </c>
      <c r="J30" s="93" t="s">
        <v>109</v>
      </c>
      <c r="K30" s="93" t="s">
        <v>121</v>
      </c>
      <c r="L30" s="10"/>
      <c r="M30" s="91">
        <v>2018</v>
      </c>
      <c r="N30" s="91">
        <v>2019</v>
      </c>
      <c r="O30" s="91">
        <v>2020</v>
      </c>
      <c r="P30" s="91">
        <v>2021</v>
      </c>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c r="XEX30" s="6"/>
      <c r="XEY30" s="6"/>
      <c r="XEZ30" s="6"/>
      <c r="XFA30" s="6"/>
      <c r="XFB30" s="6"/>
      <c r="XFC30" s="6"/>
      <c r="XFD30" s="6"/>
    </row>
    <row r="31" spans="1:16384" s="19" customFormat="1" ht="13.5" thickBot="1" x14ac:dyDescent="0.35">
      <c r="A31" s="25"/>
      <c r="B31" s="26" t="s">
        <v>116</v>
      </c>
      <c r="C31" s="94"/>
      <c r="D31" s="94"/>
      <c r="E31" s="94"/>
      <c r="F31" s="94"/>
      <c r="G31" s="94"/>
      <c r="H31" s="94"/>
      <c r="I31" s="94"/>
      <c r="J31" s="94"/>
      <c r="K31" s="94"/>
      <c r="L31" s="10"/>
      <c r="M31" s="92"/>
      <c r="N31" s="92"/>
      <c r="O31" s="92"/>
      <c r="P31" s="92"/>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c r="WVV31" s="6"/>
      <c r="WVW31" s="6"/>
      <c r="WVX31" s="6"/>
      <c r="WVY31" s="6"/>
      <c r="WVZ31" s="6"/>
      <c r="WWA31" s="6"/>
      <c r="WWB31" s="6"/>
      <c r="WWC31" s="6"/>
      <c r="WWD31" s="6"/>
      <c r="WWE31" s="6"/>
      <c r="WWF31" s="6"/>
      <c r="WWG31" s="6"/>
      <c r="WWH31" s="6"/>
      <c r="WWI31" s="6"/>
      <c r="WWJ31" s="6"/>
      <c r="WWK31" s="6"/>
      <c r="WWL31" s="6"/>
      <c r="WWM31" s="6"/>
      <c r="WWN31" s="6"/>
      <c r="WWO31" s="6"/>
      <c r="WWP31" s="6"/>
      <c r="WWQ31" s="6"/>
      <c r="WWR31" s="6"/>
      <c r="WWS31" s="6"/>
      <c r="WWT31" s="6"/>
      <c r="WWU31" s="6"/>
      <c r="WWV31" s="6"/>
      <c r="WWW31" s="6"/>
      <c r="WWX31" s="6"/>
      <c r="WWY31" s="6"/>
      <c r="WWZ31" s="6"/>
      <c r="WXA31" s="6"/>
      <c r="WXB31" s="6"/>
      <c r="WXC31" s="6"/>
      <c r="WXD31" s="6"/>
      <c r="WXE31" s="6"/>
      <c r="WXF31" s="6"/>
      <c r="WXG31" s="6"/>
      <c r="WXH31" s="6"/>
      <c r="WXI31" s="6"/>
      <c r="WXJ31" s="6"/>
      <c r="WXK31" s="6"/>
      <c r="WXL31" s="6"/>
      <c r="WXM31" s="6"/>
      <c r="WXN31" s="6"/>
      <c r="WXO31" s="6"/>
      <c r="WXP31" s="6"/>
      <c r="WXQ31" s="6"/>
      <c r="WXR31" s="6"/>
      <c r="WXS31" s="6"/>
      <c r="WXT31" s="6"/>
      <c r="WXU31" s="6"/>
      <c r="WXV31" s="6"/>
      <c r="WXW31" s="6"/>
      <c r="WXX31" s="6"/>
      <c r="WXY31" s="6"/>
      <c r="WXZ31" s="6"/>
      <c r="WYA31" s="6"/>
      <c r="WYB31" s="6"/>
      <c r="WYC31" s="6"/>
      <c r="WYD31" s="6"/>
      <c r="WYE31" s="6"/>
      <c r="WYF31" s="6"/>
      <c r="WYG31" s="6"/>
      <c r="WYH31" s="6"/>
      <c r="WYI31" s="6"/>
      <c r="WYJ31" s="6"/>
      <c r="WYK31" s="6"/>
      <c r="WYL31" s="6"/>
      <c r="WYM31" s="6"/>
      <c r="WYN31" s="6"/>
      <c r="WYO31" s="6"/>
      <c r="WYP31" s="6"/>
      <c r="WYQ31" s="6"/>
      <c r="WYR31" s="6"/>
      <c r="WYS31" s="6"/>
      <c r="WYT31" s="6"/>
      <c r="WYU31" s="6"/>
      <c r="WYV31" s="6"/>
      <c r="WYW31" s="6"/>
      <c r="WYX31" s="6"/>
      <c r="WYY31" s="6"/>
      <c r="WYZ31" s="6"/>
      <c r="WZA31" s="6"/>
      <c r="WZB31" s="6"/>
      <c r="WZC31" s="6"/>
      <c r="WZD31" s="6"/>
      <c r="WZE31" s="6"/>
      <c r="WZF31" s="6"/>
      <c r="WZG31" s="6"/>
      <c r="WZH31" s="6"/>
      <c r="WZI31" s="6"/>
      <c r="WZJ31" s="6"/>
      <c r="WZK31" s="6"/>
      <c r="WZL31" s="6"/>
      <c r="WZM31" s="6"/>
      <c r="WZN31" s="6"/>
      <c r="WZO31" s="6"/>
      <c r="WZP31" s="6"/>
      <c r="WZQ31" s="6"/>
      <c r="WZR31" s="6"/>
      <c r="WZS31" s="6"/>
      <c r="WZT31" s="6"/>
      <c r="WZU31" s="6"/>
      <c r="WZV31" s="6"/>
      <c r="WZW31" s="6"/>
      <c r="WZX31" s="6"/>
      <c r="WZY31" s="6"/>
      <c r="WZZ31" s="6"/>
      <c r="XAA31" s="6"/>
      <c r="XAB31" s="6"/>
      <c r="XAC31" s="6"/>
      <c r="XAD31" s="6"/>
      <c r="XAE31" s="6"/>
      <c r="XAF31" s="6"/>
      <c r="XAG31" s="6"/>
      <c r="XAH31" s="6"/>
      <c r="XAI31" s="6"/>
      <c r="XAJ31" s="6"/>
      <c r="XAK31" s="6"/>
      <c r="XAL31" s="6"/>
      <c r="XAM31" s="6"/>
      <c r="XAN31" s="6"/>
      <c r="XAO31" s="6"/>
      <c r="XAP31" s="6"/>
      <c r="XAQ31" s="6"/>
      <c r="XAR31" s="6"/>
      <c r="XAS31" s="6"/>
      <c r="XAT31" s="6"/>
      <c r="XAU31" s="6"/>
      <c r="XAV31" s="6"/>
      <c r="XAW31" s="6"/>
      <c r="XAX31" s="6"/>
      <c r="XAY31" s="6"/>
      <c r="XAZ31" s="6"/>
      <c r="XBA31" s="6"/>
      <c r="XBB31" s="6"/>
      <c r="XBC31" s="6"/>
      <c r="XBD31" s="6"/>
      <c r="XBE31" s="6"/>
      <c r="XBF31" s="6"/>
      <c r="XBG31" s="6"/>
      <c r="XBH31" s="6"/>
      <c r="XBI31" s="6"/>
      <c r="XBJ31" s="6"/>
      <c r="XBK31" s="6"/>
      <c r="XBL31" s="6"/>
      <c r="XBM31" s="6"/>
      <c r="XBN31" s="6"/>
      <c r="XBO31" s="6"/>
      <c r="XBP31" s="6"/>
      <c r="XBQ31" s="6"/>
      <c r="XBR31" s="6"/>
      <c r="XBS31" s="6"/>
      <c r="XBT31" s="6"/>
      <c r="XBU31" s="6"/>
      <c r="XBV31" s="6"/>
      <c r="XBW31" s="6"/>
      <c r="XBX31" s="6"/>
      <c r="XBY31" s="6"/>
      <c r="XBZ31" s="6"/>
      <c r="XCA31" s="6"/>
      <c r="XCB31" s="6"/>
      <c r="XCC31" s="6"/>
      <c r="XCD31" s="6"/>
      <c r="XCE31" s="6"/>
      <c r="XCF31" s="6"/>
      <c r="XCG31" s="6"/>
      <c r="XCH31" s="6"/>
      <c r="XCI31" s="6"/>
      <c r="XCJ31" s="6"/>
      <c r="XCK31" s="6"/>
      <c r="XCL31" s="6"/>
      <c r="XCM31" s="6"/>
      <c r="XCN31" s="6"/>
      <c r="XCO31" s="6"/>
      <c r="XCP31" s="6"/>
      <c r="XCQ31" s="6"/>
      <c r="XCR31" s="6"/>
      <c r="XCS31" s="6"/>
      <c r="XCT31" s="6"/>
      <c r="XCU31" s="6"/>
      <c r="XCV31" s="6"/>
      <c r="XCW31" s="6"/>
      <c r="XCX31" s="6"/>
      <c r="XCY31" s="6"/>
      <c r="XCZ31" s="6"/>
      <c r="XDA31" s="6"/>
      <c r="XDB31" s="6"/>
      <c r="XDC31" s="6"/>
      <c r="XDD31" s="6"/>
      <c r="XDE31" s="6"/>
      <c r="XDF31" s="6"/>
      <c r="XDG31" s="6"/>
      <c r="XDH31" s="6"/>
      <c r="XDI31" s="6"/>
      <c r="XDJ31" s="6"/>
      <c r="XDK31" s="6"/>
      <c r="XDL31" s="6"/>
      <c r="XDM31" s="6"/>
      <c r="XDN31" s="6"/>
      <c r="XDO31" s="6"/>
      <c r="XDP31" s="6"/>
      <c r="XDQ31" s="6"/>
      <c r="XDR31" s="6"/>
      <c r="XDS31" s="6"/>
      <c r="XDT31" s="6"/>
      <c r="XDU31" s="6"/>
      <c r="XDV31" s="6"/>
      <c r="XDW31" s="6"/>
      <c r="XDX31" s="6"/>
      <c r="XDY31" s="6"/>
      <c r="XDZ31" s="6"/>
      <c r="XEA31" s="6"/>
      <c r="XEB31" s="6"/>
      <c r="XEC31" s="6"/>
      <c r="XED31" s="6"/>
      <c r="XEE31" s="6"/>
      <c r="XEF31" s="6"/>
      <c r="XEG31" s="6"/>
      <c r="XEH31" s="6"/>
      <c r="XEI31" s="6"/>
      <c r="XEJ31" s="6"/>
      <c r="XEK31" s="6"/>
      <c r="XEL31" s="6"/>
      <c r="XEM31" s="6"/>
      <c r="XEN31" s="6"/>
      <c r="XEO31" s="6"/>
      <c r="XEP31" s="6"/>
      <c r="XEQ31" s="6"/>
      <c r="XER31" s="6"/>
      <c r="XES31" s="6"/>
      <c r="XET31" s="6"/>
      <c r="XEU31" s="6"/>
      <c r="XEV31" s="6"/>
      <c r="XEW31" s="6"/>
      <c r="XEX31" s="6"/>
      <c r="XEY31" s="6"/>
      <c r="XEZ31" s="6"/>
      <c r="XFA31" s="6"/>
      <c r="XFB31" s="6"/>
      <c r="XFC31" s="6"/>
      <c r="XFD31" s="6"/>
    </row>
    <row r="32" spans="1:16384" s="19" customFormat="1" ht="12.5" x14ac:dyDescent="0.25">
      <c r="A32" s="6"/>
      <c r="B32" s="40" t="s">
        <v>90</v>
      </c>
      <c r="C32" s="41">
        <v>309075</v>
      </c>
      <c r="D32" s="41">
        <v>166424</v>
      </c>
      <c r="E32" s="41">
        <v>193145</v>
      </c>
      <c r="F32" s="41">
        <v>180326</v>
      </c>
      <c r="G32" s="41">
        <v>321219</v>
      </c>
      <c r="H32" s="41">
        <v>112678</v>
      </c>
      <c r="I32" s="41">
        <v>246811</v>
      </c>
      <c r="J32" s="41">
        <v>319185</v>
      </c>
      <c r="K32" s="41">
        <v>339591</v>
      </c>
      <c r="L32" s="41"/>
      <c r="M32" s="41">
        <v>491617</v>
      </c>
      <c r="N32" s="41">
        <v>579241</v>
      </c>
      <c r="O32" s="41">
        <v>848970</v>
      </c>
      <c r="P32" s="41">
        <v>999893</v>
      </c>
    </row>
    <row r="33" spans="1:16" s="19" customFormat="1" ht="12.5" x14ac:dyDescent="0.25">
      <c r="A33" s="6"/>
      <c r="B33" s="40" t="s">
        <v>91</v>
      </c>
      <c r="C33" s="41">
        <v>59614</v>
      </c>
      <c r="D33" s="41">
        <v>12194</v>
      </c>
      <c r="E33" s="41">
        <v>34046</v>
      </c>
      <c r="F33" s="41">
        <v>46293</v>
      </c>
      <c r="G33" s="41">
        <v>163615</v>
      </c>
      <c r="H33" s="41">
        <v>76583</v>
      </c>
      <c r="I33" s="41">
        <v>33081</v>
      </c>
      <c r="J33" s="41">
        <v>50643</v>
      </c>
      <c r="K33" s="41">
        <v>312714</v>
      </c>
      <c r="L33" s="41"/>
      <c r="M33" s="41">
        <v>104163</v>
      </c>
      <c r="N33" s="41">
        <v>94396</v>
      </c>
      <c r="O33" s="41">
        <v>152147</v>
      </c>
      <c r="P33" s="41">
        <v>323922</v>
      </c>
    </row>
    <row r="34" spans="1:16" s="19" customFormat="1" ht="12.5" x14ac:dyDescent="0.25">
      <c r="A34" s="6"/>
      <c r="B34" s="40" t="s">
        <v>76</v>
      </c>
      <c r="C34" s="41">
        <v>30118</v>
      </c>
      <c r="D34" s="41">
        <v>-16557</v>
      </c>
      <c r="E34" s="41">
        <v>-12679</v>
      </c>
      <c r="F34" s="41">
        <v>84629</v>
      </c>
      <c r="G34" s="41">
        <v>-1906</v>
      </c>
      <c r="H34" s="41">
        <v>27313</v>
      </c>
      <c r="I34" s="41">
        <v>48420</v>
      </c>
      <c r="J34" s="41">
        <v>52159</v>
      </c>
      <c r="K34" s="41">
        <v>56101</v>
      </c>
      <c r="L34" s="41"/>
      <c r="M34" s="41">
        <v>23677</v>
      </c>
      <c r="N34" s="41">
        <v>76606</v>
      </c>
      <c r="O34" s="41">
        <v>85511</v>
      </c>
      <c r="P34" s="41">
        <v>125986</v>
      </c>
    </row>
    <row r="35" spans="1:16" s="19" customFormat="1" ht="12.5" x14ac:dyDescent="0.25">
      <c r="A35" s="6"/>
      <c r="B35" s="40" t="s">
        <v>41</v>
      </c>
      <c r="C35" s="41">
        <v>46314</v>
      </c>
      <c r="D35" s="41">
        <v>45811</v>
      </c>
      <c r="E35" s="41">
        <v>50563</v>
      </c>
      <c r="F35" s="41">
        <v>51515</v>
      </c>
      <c r="G35" s="41">
        <v>50667</v>
      </c>
      <c r="H35" s="41">
        <v>49164</v>
      </c>
      <c r="I35" s="41">
        <v>57364</v>
      </c>
      <c r="J35" s="41">
        <v>56057</v>
      </c>
      <c r="K35" s="41">
        <v>54266</v>
      </c>
      <c r="L35" s="41"/>
      <c r="M35" s="42">
        <v>94304</v>
      </c>
      <c r="N35" s="41">
        <v>156617</v>
      </c>
      <c r="O35" s="41">
        <v>194203</v>
      </c>
      <c r="P35" s="41">
        <v>213252</v>
      </c>
    </row>
    <row r="36" spans="1:16" s="19" customFormat="1" ht="12.5" x14ac:dyDescent="0.25">
      <c r="A36" s="6"/>
      <c r="B36" s="43" t="s">
        <v>92</v>
      </c>
      <c r="C36" s="44">
        <v>445121</v>
      </c>
      <c r="D36" s="44">
        <v>207872</v>
      </c>
      <c r="E36" s="44">
        <v>265075</v>
      </c>
      <c r="F36" s="44">
        <v>362763</v>
      </c>
      <c r="G36" s="44">
        <v>533595</v>
      </c>
      <c r="H36" s="44">
        <v>265738</v>
      </c>
      <c r="I36" s="44">
        <v>385676</v>
      </c>
      <c r="J36" s="44">
        <v>478044</v>
      </c>
      <c r="K36" s="44">
        <v>762672</v>
      </c>
      <c r="L36" s="44"/>
      <c r="M36" s="44">
        <v>713761</v>
      </c>
      <c r="N36" s="44">
        <v>906860</v>
      </c>
      <c r="O36" s="44">
        <v>1280831</v>
      </c>
      <c r="P36" s="44">
        <v>1663053</v>
      </c>
    </row>
    <row r="37" spans="1:16" ht="12.5" x14ac:dyDescent="0.25">
      <c r="B37" s="40" t="s">
        <v>119</v>
      </c>
      <c r="G37" s="41">
        <v>57429</v>
      </c>
      <c r="K37" s="41">
        <v>61101</v>
      </c>
      <c r="M37" s="41">
        <v>197916</v>
      </c>
      <c r="N37" s="41">
        <v>270687</v>
      </c>
      <c r="O37" s="41">
        <v>248004</v>
      </c>
      <c r="P37" s="41">
        <v>266363</v>
      </c>
    </row>
    <row r="38" spans="1:16" ht="12.5" x14ac:dyDescent="0.25">
      <c r="B38" s="43" t="s">
        <v>120</v>
      </c>
      <c r="G38" s="44">
        <v>591024</v>
      </c>
      <c r="K38" s="44">
        <v>823773</v>
      </c>
      <c r="M38" s="44">
        <v>911677</v>
      </c>
      <c r="N38" s="44">
        <v>1177547</v>
      </c>
      <c r="O38" s="44">
        <v>1528835</v>
      </c>
      <c r="P38" s="44">
        <v>1929416</v>
      </c>
    </row>
    <row r="39" spans="1:16" ht="12.5" x14ac:dyDescent="0.25">
      <c r="M39" s="22"/>
      <c r="N39" s="22"/>
      <c r="O39" s="22"/>
      <c r="P39" s="22"/>
    </row>
    <row r="40" spans="1:16" ht="12.5" hidden="1" x14ac:dyDescent="0.25">
      <c r="M40" s="22"/>
      <c r="N40" s="22"/>
      <c r="O40" s="22"/>
      <c r="P40" s="22"/>
    </row>
    <row r="41" spans="1:16" ht="12.5" hidden="1" x14ac:dyDescent="0.25">
      <c r="M41" s="22"/>
      <c r="N41" s="22"/>
      <c r="O41" s="22"/>
      <c r="P41" s="22"/>
    </row>
    <row r="42" spans="1:16" ht="12.5" hidden="1" x14ac:dyDescent="0.25">
      <c r="M42" s="22"/>
      <c r="N42" s="22"/>
      <c r="O42" s="22"/>
      <c r="P42" s="22"/>
    </row>
    <row r="43" spans="1:16" ht="12.5" hidden="1" x14ac:dyDescent="0.25">
      <c r="M43" s="22"/>
      <c r="N43" s="22"/>
      <c r="O43" s="22"/>
      <c r="P43" s="22"/>
    </row>
    <row r="44" spans="1:16" ht="12.5" hidden="1" x14ac:dyDescent="0.25">
      <c r="M44" s="22"/>
      <c r="N44" s="22"/>
      <c r="O44" s="22"/>
      <c r="P44" s="22"/>
    </row>
    <row r="45" spans="1:16" ht="12.5" hidden="1" x14ac:dyDescent="0.25">
      <c r="M45" s="22"/>
      <c r="N45" s="22"/>
      <c r="O45" s="22"/>
      <c r="P45" s="22"/>
    </row>
    <row r="46" spans="1:16" ht="12.5" hidden="1" x14ac:dyDescent="0.25">
      <c r="M46" s="22"/>
      <c r="N46" s="22"/>
      <c r="O46" s="22"/>
      <c r="P46" s="22"/>
    </row>
    <row r="47" spans="1:16" ht="12.5" hidden="1" x14ac:dyDescent="0.25">
      <c r="M47" s="22"/>
      <c r="N47" s="22"/>
      <c r="O47" s="22"/>
      <c r="P47" s="22"/>
    </row>
    <row r="48" spans="1:16" ht="12.5" hidden="1" x14ac:dyDescent="0.25">
      <c r="M48" s="22"/>
      <c r="N48" s="22"/>
      <c r="O48" s="22"/>
      <c r="P48" s="22"/>
    </row>
    <row r="49" spans="2:16" ht="12.5" hidden="1" x14ac:dyDescent="0.25">
      <c r="M49" s="22"/>
      <c r="N49" s="22"/>
      <c r="O49" s="22"/>
      <c r="P49" s="22"/>
    </row>
    <row r="50" spans="2:16" ht="12.5" hidden="1" x14ac:dyDescent="0.25">
      <c r="M50" s="22"/>
      <c r="N50" s="22"/>
      <c r="O50" s="22"/>
      <c r="P50" s="22"/>
    </row>
    <row r="51" spans="2:16" ht="12.5" hidden="1" x14ac:dyDescent="0.25">
      <c r="M51" s="22"/>
      <c r="N51" s="22"/>
      <c r="O51" s="22"/>
      <c r="P51" s="22"/>
    </row>
    <row r="52" spans="2:16" ht="12.5" hidden="1" x14ac:dyDescent="0.25">
      <c r="M52" s="22"/>
      <c r="N52" s="22"/>
      <c r="O52" s="22"/>
      <c r="P52" s="22"/>
    </row>
    <row r="53" spans="2:16" ht="12.5" hidden="1" x14ac:dyDescent="0.25">
      <c r="M53" s="22"/>
      <c r="N53" s="22"/>
      <c r="O53" s="22"/>
      <c r="P53" s="22"/>
    </row>
    <row r="54" spans="2:16" ht="12.5" hidden="1" x14ac:dyDescent="0.25">
      <c r="M54" s="22"/>
      <c r="N54" s="22"/>
      <c r="O54" s="22"/>
      <c r="P54" s="22"/>
    </row>
    <row r="55" spans="2:16" ht="12.5" hidden="1" x14ac:dyDescent="0.25">
      <c r="M55" s="22"/>
      <c r="N55" s="22"/>
      <c r="O55" s="22"/>
      <c r="P55" s="22"/>
    </row>
    <row r="56" spans="2:16" ht="12.5" hidden="1" x14ac:dyDescent="0.25">
      <c r="M56" s="22"/>
      <c r="N56" s="22"/>
      <c r="O56" s="22"/>
      <c r="P56" s="22"/>
    </row>
    <row r="57" spans="2:16" ht="12.5" hidden="1" x14ac:dyDescent="0.25">
      <c r="M57" s="22"/>
      <c r="N57" s="22"/>
      <c r="O57" s="22"/>
      <c r="P57" s="22"/>
    </row>
    <row r="58" spans="2:16" ht="12.5" hidden="1" x14ac:dyDescent="0.25">
      <c r="M58" s="22"/>
      <c r="N58" s="22"/>
      <c r="O58" s="22"/>
      <c r="P58" s="22"/>
    </row>
    <row r="59" spans="2:16" ht="12.5" hidden="1" x14ac:dyDescent="0.25">
      <c r="M59" s="22"/>
      <c r="N59" s="22"/>
      <c r="O59" s="22"/>
      <c r="P59" s="22"/>
    </row>
    <row r="60" spans="2:16" ht="12.5" hidden="1" x14ac:dyDescent="0.25">
      <c r="M60" s="22"/>
      <c r="N60" s="22"/>
      <c r="O60" s="22"/>
      <c r="P60" s="22"/>
    </row>
    <row r="61" spans="2:16" ht="12.5" hidden="1" x14ac:dyDescent="0.25">
      <c r="M61" s="22"/>
      <c r="N61" s="22"/>
      <c r="O61" s="22"/>
      <c r="P61" s="22"/>
    </row>
    <row r="62" spans="2:16" ht="13" hidden="1" x14ac:dyDescent="0.3">
      <c r="B62" s="15"/>
      <c r="C62" s="15"/>
      <c r="D62" s="15"/>
      <c r="E62" s="15"/>
      <c r="F62" s="15"/>
      <c r="G62" s="15"/>
      <c r="H62" s="15"/>
      <c r="I62" s="15"/>
      <c r="J62" s="15"/>
      <c r="K62" s="15"/>
      <c r="L62" s="15"/>
      <c r="M62" s="22"/>
      <c r="N62" s="22"/>
      <c r="O62" s="22"/>
      <c r="P62" s="22"/>
    </row>
    <row r="63" spans="2:16" ht="12.5" hidden="1" x14ac:dyDescent="0.25">
      <c r="M63" s="22"/>
      <c r="N63" s="22"/>
      <c r="O63" s="22"/>
      <c r="P63" s="22"/>
    </row>
    <row r="64" spans="2:16" ht="12.5" hidden="1" x14ac:dyDescent="0.25">
      <c r="M64" s="22"/>
      <c r="N64" s="22"/>
      <c r="O64" s="22"/>
      <c r="P64" s="22"/>
    </row>
    <row r="65" spans="13:16" ht="12.5" hidden="1" x14ac:dyDescent="0.25">
      <c r="M65" s="22"/>
      <c r="N65" s="22"/>
      <c r="O65" s="22"/>
      <c r="P65" s="22"/>
    </row>
    <row r="66" spans="13:16" ht="12.5" hidden="1" x14ac:dyDescent="0.25">
      <c r="M66" s="22"/>
      <c r="N66" s="22"/>
      <c r="O66" s="22"/>
      <c r="P66" s="22"/>
    </row>
    <row r="67" spans="13:16" ht="12.5" hidden="1" x14ac:dyDescent="0.25">
      <c r="M67" s="22"/>
      <c r="N67" s="22"/>
      <c r="O67" s="22"/>
      <c r="P67" s="22"/>
    </row>
    <row r="68" spans="13:16" ht="12.5" hidden="1" x14ac:dyDescent="0.25">
      <c r="M68" s="22"/>
      <c r="N68" s="22"/>
      <c r="O68" s="22"/>
      <c r="P68" s="22"/>
    </row>
    <row r="69" spans="13:16" ht="12.5" hidden="1" x14ac:dyDescent="0.25">
      <c r="M69" s="22"/>
      <c r="N69" s="22"/>
      <c r="O69" s="22"/>
      <c r="P69" s="22"/>
    </row>
    <row r="70" spans="13:16" ht="12.5" hidden="1" x14ac:dyDescent="0.25">
      <c r="M70" s="22"/>
      <c r="N70" s="22"/>
      <c r="O70" s="22"/>
      <c r="P70" s="22"/>
    </row>
    <row r="71" spans="13:16" ht="12.5" hidden="1" x14ac:dyDescent="0.25">
      <c r="M71" s="22"/>
      <c r="N71" s="22"/>
      <c r="O71" s="22"/>
      <c r="P71" s="22"/>
    </row>
    <row r="72" spans="13:16" ht="12.5" hidden="1" x14ac:dyDescent="0.25"/>
    <row r="73" spans="13:16" ht="12.5" hidden="1" x14ac:dyDescent="0.25">
      <c r="N73" s="23"/>
      <c r="O73" s="23"/>
      <c r="P73" s="23"/>
    </row>
    <row r="74" spans="13:16" ht="0" hidden="1" customHeight="1" x14ac:dyDescent="0.25"/>
    <row r="75" spans="13:16" ht="0" hidden="1" customHeight="1" x14ac:dyDescent="0.25"/>
    <row r="76" spans="13:16" ht="0" hidden="1" customHeight="1" x14ac:dyDescent="0.25"/>
    <row r="77" spans="13:16" ht="0" hidden="1" customHeight="1" x14ac:dyDescent="0.25"/>
    <row r="78" spans="13:16" ht="0" hidden="1" customHeight="1" x14ac:dyDescent="0.25"/>
    <row r="79" spans="13:16" ht="0" hidden="1" customHeight="1" x14ac:dyDescent="0.25"/>
    <row r="80" spans="13:16" ht="0" hidden="1" customHeight="1" x14ac:dyDescent="0.25"/>
    <row r="81" ht="0" hidden="1" customHeight="1" x14ac:dyDescent="0.25"/>
    <row r="82" ht="0" hidden="1" customHeight="1" x14ac:dyDescent="0.25"/>
  </sheetData>
  <mergeCells count="26">
    <mergeCell ref="P30:P31"/>
    <mergeCell ref="C30:C31"/>
    <mergeCell ref="D30:D31"/>
    <mergeCell ref="E30:E31"/>
    <mergeCell ref="F30:F31"/>
    <mergeCell ref="G30:G31"/>
    <mergeCell ref="H30:H31"/>
    <mergeCell ref="I30:I31"/>
    <mergeCell ref="M30:M31"/>
    <mergeCell ref="N30:N31"/>
    <mergeCell ref="O30:O31"/>
    <mergeCell ref="J30:J31"/>
    <mergeCell ref="K30:K31"/>
    <mergeCell ref="P5:P6"/>
    <mergeCell ref="C5:C6"/>
    <mergeCell ref="D5:D6"/>
    <mergeCell ref="E5:E6"/>
    <mergeCell ref="F5:F6"/>
    <mergeCell ref="G5:G6"/>
    <mergeCell ref="H5:H6"/>
    <mergeCell ref="I5:I6"/>
    <mergeCell ref="M5:M6"/>
    <mergeCell ref="N5:N6"/>
    <mergeCell ref="O5:O6"/>
    <mergeCell ref="J5:J6"/>
    <mergeCell ref="K5:K6"/>
  </mergeCells>
  <hyperlinks>
    <hyperlink ref="P1" location="Índice!A1" display="Voltar" xr:uid="{CEF46019-8BA0-42A1-A6FE-1CCA9C28222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E8F20-77CE-4EEA-A437-87B849B1141D}">
  <dimension ref="A1:J73"/>
  <sheetViews>
    <sheetView showGridLines="0" workbookViewId="0">
      <pane xSplit="2" ySplit="6" topLeftCell="C28" activePane="bottomRight" state="frozen"/>
      <selection activeCell="B17" sqref="B17"/>
      <selection pane="topRight" activeCell="B17" sqref="B17"/>
      <selection pane="bottomLeft" activeCell="B17" sqref="B17"/>
      <selection pane="bottomRight" activeCell="J63" sqref="J63:J68"/>
    </sheetView>
  </sheetViews>
  <sheetFormatPr defaultColWidth="0" defaultRowHeight="0" customHeight="1" zeroHeight="1" x14ac:dyDescent="0.25"/>
  <cols>
    <col min="1" max="1" width="2.453125" style="6" customWidth="1"/>
    <col min="2" max="2" width="51.453125" style="6" bestFit="1" customWidth="1"/>
    <col min="3" max="10" width="10.81640625" style="6" customWidth="1"/>
    <col min="11" max="16384" width="9.1796875" style="6" hidden="1"/>
  </cols>
  <sheetData>
    <row r="1" spans="1:10" ht="12.5" x14ac:dyDescent="0.25">
      <c r="J1" s="7" t="s">
        <v>99</v>
      </c>
    </row>
    <row r="2" spans="1:10" ht="15.5" x14ac:dyDescent="0.35">
      <c r="B2" s="8" t="s">
        <v>110</v>
      </c>
    </row>
    <row r="3" spans="1:10" ht="12.5" x14ac:dyDescent="0.25"/>
    <row r="4" spans="1:10" ht="20.149999999999999" customHeight="1" x14ac:dyDescent="0.25"/>
    <row r="5" spans="1:10" ht="14" x14ac:dyDescent="0.3">
      <c r="A5" s="2"/>
      <c r="B5" s="24" t="s">
        <v>117</v>
      </c>
      <c r="C5" s="95">
        <v>43435</v>
      </c>
      <c r="D5" s="95">
        <v>43800</v>
      </c>
      <c r="E5" s="95">
        <v>44166</v>
      </c>
      <c r="F5" s="95">
        <v>44256</v>
      </c>
      <c r="G5" s="95">
        <v>44348</v>
      </c>
      <c r="H5" s="95">
        <v>44440</v>
      </c>
      <c r="I5" s="95">
        <v>44531</v>
      </c>
      <c r="J5" s="95">
        <v>44621</v>
      </c>
    </row>
    <row r="6" spans="1:10" ht="13.5" thickBot="1" x14ac:dyDescent="0.3">
      <c r="A6" s="25"/>
      <c r="B6" s="26" t="s">
        <v>116</v>
      </c>
      <c r="C6" s="94"/>
      <c r="D6" s="94"/>
      <c r="E6" s="94"/>
      <c r="F6" s="94"/>
      <c r="G6" s="94"/>
      <c r="H6" s="94"/>
      <c r="I6" s="94"/>
      <c r="J6" s="94"/>
    </row>
    <row r="7" spans="1:10" s="47" customFormat="1" ht="12.5" x14ac:dyDescent="0.25">
      <c r="A7" s="6"/>
      <c r="B7" s="45" t="s">
        <v>63</v>
      </c>
      <c r="C7" s="46">
        <f t="shared" ref="C7:G7" si="0">C8+C18</f>
        <v>3520739</v>
      </c>
      <c r="D7" s="46">
        <f t="shared" si="0"/>
        <v>4734424</v>
      </c>
      <c r="E7" s="46">
        <f t="shared" si="0"/>
        <v>6312105</v>
      </c>
      <c r="F7" s="46">
        <f t="shared" si="0"/>
        <v>7285512</v>
      </c>
      <c r="G7" s="46">
        <f t="shared" si="0"/>
        <v>7213799</v>
      </c>
      <c r="H7" s="46">
        <f>H8+H18</f>
        <v>7569507</v>
      </c>
      <c r="I7" s="46">
        <f>I8+I18</f>
        <v>7900277</v>
      </c>
      <c r="J7" s="46">
        <f>J8+J18</f>
        <v>8500550</v>
      </c>
    </row>
    <row r="8" spans="1:10" s="47" customFormat="1" ht="12.5" x14ac:dyDescent="0.25">
      <c r="A8" s="6"/>
      <c r="B8" s="48" t="s">
        <v>64</v>
      </c>
      <c r="C8" s="49">
        <f t="shared" ref="C8:G8" si="1">SUM(C9:C16)</f>
        <v>1557625</v>
      </c>
      <c r="D8" s="49">
        <f t="shared" si="1"/>
        <v>2306628</v>
      </c>
      <c r="E8" s="49">
        <f t="shared" si="1"/>
        <v>3798883</v>
      </c>
      <c r="F8" s="49">
        <f t="shared" si="1"/>
        <v>3316966</v>
      </c>
      <c r="G8" s="49">
        <f t="shared" si="1"/>
        <v>3344077</v>
      </c>
      <c r="H8" s="49">
        <f>SUM(H9:H16)</f>
        <v>3394043</v>
      </c>
      <c r="I8" s="49">
        <f>SUM(I9:I16)</f>
        <v>3453302</v>
      </c>
      <c r="J8" s="49">
        <f>SUM(J9:J16)</f>
        <v>4006130</v>
      </c>
    </row>
    <row r="9" spans="1:10" s="47" customFormat="1" ht="12.5" x14ac:dyDescent="0.25">
      <c r="A9" s="6"/>
      <c r="B9" s="33" t="s">
        <v>0</v>
      </c>
      <c r="C9" s="50">
        <v>188122</v>
      </c>
      <c r="D9" s="50">
        <v>399494</v>
      </c>
      <c r="E9" s="50">
        <v>1387214</v>
      </c>
      <c r="F9" s="50">
        <v>703611</v>
      </c>
      <c r="G9" s="50">
        <v>1109310</v>
      </c>
      <c r="H9" s="50">
        <v>1023719</v>
      </c>
      <c r="I9" s="50">
        <v>717372</v>
      </c>
      <c r="J9" s="50">
        <v>1412203</v>
      </c>
    </row>
    <row r="10" spans="1:10" s="47" customFormat="1" ht="12.5" x14ac:dyDescent="0.25">
      <c r="A10" s="6"/>
      <c r="B10" s="33" t="s">
        <v>65</v>
      </c>
      <c r="C10" s="50">
        <v>568321</v>
      </c>
      <c r="D10" s="50">
        <v>839767</v>
      </c>
      <c r="E10" s="50">
        <v>1136482</v>
      </c>
      <c r="F10" s="50">
        <v>1425832</v>
      </c>
      <c r="G10" s="50">
        <v>974894</v>
      </c>
      <c r="H10" s="50">
        <v>991345</v>
      </c>
      <c r="I10" s="50">
        <v>1324613</v>
      </c>
      <c r="J10" s="50">
        <v>1350706</v>
      </c>
    </row>
    <row r="11" spans="1:10" s="47" customFormat="1" ht="12.5" x14ac:dyDescent="0.25">
      <c r="A11" s="6"/>
      <c r="B11" s="33" t="s">
        <v>2</v>
      </c>
      <c r="C11" s="50">
        <v>686287</v>
      </c>
      <c r="D11" s="50">
        <v>886793</v>
      </c>
      <c r="E11" s="50">
        <v>1069035</v>
      </c>
      <c r="F11" s="50">
        <v>1050079</v>
      </c>
      <c r="G11" s="50">
        <v>1137053</v>
      </c>
      <c r="H11" s="50">
        <v>1248955</v>
      </c>
      <c r="I11" s="50">
        <v>1259321</v>
      </c>
      <c r="J11" s="50">
        <v>1119076</v>
      </c>
    </row>
    <row r="12" spans="1:10" s="47" customFormat="1" ht="12.5" x14ac:dyDescent="0.25">
      <c r="A12" s="6"/>
      <c r="B12" s="33" t="s">
        <v>66</v>
      </c>
      <c r="C12" s="50">
        <v>0</v>
      </c>
      <c r="D12" s="50">
        <v>1682</v>
      </c>
      <c r="E12" s="50">
        <v>18338</v>
      </c>
      <c r="F12" s="50">
        <v>0</v>
      </c>
      <c r="G12" s="50">
        <v>0</v>
      </c>
      <c r="H12" s="50">
        <v>0</v>
      </c>
      <c r="I12" s="50">
        <v>0</v>
      </c>
      <c r="J12" s="50">
        <v>0</v>
      </c>
    </row>
    <row r="13" spans="1:10" s="47" customFormat="1" ht="12.5" x14ac:dyDescent="0.25">
      <c r="A13" s="6"/>
      <c r="B13" s="33" t="s">
        <v>3</v>
      </c>
      <c r="C13" s="50">
        <v>63149</v>
      </c>
      <c r="D13" s="50">
        <v>76649</v>
      </c>
      <c r="E13" s="50">
        <v>133583</v>
      </c>
      <c r="F13" s="50">
        <v>77081</v>
      </c>
      <c r="G13" s="50">
        <v>71113</v>
      </c>
      <c r="H13" s="50">
        <v>76603</v>
      </c>
      <c r="I13" s="50">
        <v>89053</v>
      </c>
      <c r="J13" s="50">
        <v>70307</v>
      </c>
    </row>
    <row r="14" spans="1:10" s="47" customFormat="1" ht="12.5" x14ac:dyDescent="0.25">
      <c r="A14" s="6"/>
      <c r="B14" s="33" t="s">
        <v>4</v>
      </c>
      <c r="C14" s="50">
        <v>17513</v>
      </c>
      <c r="D14" s="50">
        <v>62169</v>
      </c>
      <c r="E14" s="50">
        <v>28211</v>
      </c>
      <c r="F14" s="50">
        <v>10782</v>
      </c>
      <c r="G14" s="50">
        <v>8539</v>
      </c>
      <c r="H14" s="50">
        <v>9247</v>
      </c>
      <c r="I14" s="50">
        <v>13661</v>
      </c>
      <c r="J14" s="50">
        <v>12605</v>
      </c>
    </row>
    <row r="15" spans="1:10" s="47" customFormat="1" ht="12.5" x14ac:dyDescent="0.25">
      <c r="A15" s="6"/>
      <c r="B15" s="33" t="s">
        <v>5</v>
      </c>
      <c r="C15" s="50">
        <v>9</v>
      </c>
      <c r="D15" s="50">
        <v>9</v>
      </c>
      <c r="E15" s="50">
        <v>9</v>
      </c>
      <c r="F15" s="50">
        <v>9</v>
      </c>
      <c r="G15" s="50">
        <v>9</v>
      </c>
      <c r="H15" s="50">
        <v>9</v>
      </c>
      <c r="I15" s="50">
        <v>9</v>
      </c>
      <c r="J15" s="50">
        <v>9</v>
      </c>
    </row>
    <row r="16" spans="1:10" s="47" customFormat="1" ht="12.5" x14ac:dyDescent="0.25">
      <c r="A16" s="6"/>
      <c r="B16" s="32" t="s">
        <v>6</v>
      </c>
      <c r="C16" s="51">
        <v>34224</v>
      </c>
      <c r="D16" s="51">
        <v>40065</v>
      </c>
      <c r="E16" s="51">
        <v>26011</v>
      </c>
      <c r="F16" s="51">
        <v>49572</v>
      </c>
      <c r="G16" s="51">
        <v>43159</v>
      </c>
      <c r="H16" s="51">
        <v>44165</v>
      </c>
      <c r="I16" s="51">
        <v>49273</v>
      </c>
      <c r="J16" s="51">
        <v>41224</v>
      </c>
    </row>
    <row r="17" spans="1:10" s="47" customFormat="1" ht="5.15" customHeight="1" x14ac:dyDescent="0.25">
      <c r="A17" s="6"/>
      <c r="B17" s="33"/>
      <c r="C17" s="50"/>
      <c r="D17" s="50"/>
      <c r="E17" s="50"/>
      <c r="F17" s="52"/>
      <c r="G17" s="52"/>
      <c r="H17" s="52"/>
      <c r="I17" s="52"/>
      <c r="J17" s="52"/>
    </row>
    <row r="18" spans="1:10" s="47" customFormat="1" ht="12.5" x14ac:dyDescent="0.25">
      <c r="A18" s="6"/>
      <c r="B18" s="48" t="s">
        <v>67</v>
      </c>
      <c r="C18" s="49">
        <f t="shared" ref="C18:G18" si="2">SUM(C19:C29)</f>
        <v>1963114</v>
      </c>
      <c r="D18" s="49">
        <f t="shared" si="2"/>
        <v>2427796</v>
      </c>
      <c r="E18" s="49">
        <f t="shared" si="2"/>
        <v>2513222</v>
      </c>
      <c r="F18" s="49">
        <f t="shared" si="2"/>
        <v>3968546</v>
      </c>
      <c r="G18" s="49">
        <f t="shared" si="2"/>
        <v>3869722</v>
      </c>
      <c r="H18" s="49">
        <f>SUM(H19:H29)</f>
        <v>4175464</v>
      </c>
      <c r="I18" s="49">
        <f>SUM(I19:I29)</f>
        <v>4446975</v>
      </c>
      <c r="J18" s="49">
        <f>SUM(J19:J29)</f>
        <v>4494420</v>
      </c>
    </row>
    <row r="19" spans="1:10" s="47" customFormat="1" ht="12.5" x14ac:dyDescent="0.25">
      <c r="A19" s="6"/>
      <c r="B19" s="33" t="s">
        <v>1</v>
      </c>
      <c r="C19" s="50">
        <v>0</v>
      </c>
      <c r="D19" s="50">
        <v>567</v>
      </c>
      <c r="E19" s="50">
        <v>2179</v>
      </c>
      <c r="F19" s="50">
        <v>985</v>
      </c>
      <c r="G19" s="50">
        <v>5863</v>
      </c>
      <c r="H19" s="50">
        <v>3090</v>
      </c>
      <c r="I19" s="50">
        <v>331</v>
      </c>
      <c r="J19" s="50">
        <v>257</v>
      </c>
    </row>
    <row r="20" spans="1:10" s="47" customFormat="1" ht="12.5" x14ac:dyDescent="0.25">
      <c r="A20" s="6"/>
      <c r="B20" s="33" t="s">
        <v>36</v>
      </c>
      <c r="C20" s="50">
        <v>0</v>
      </c>
      <c r="D20" s="50">
        <v>0</v>
      </c>
      <c r="E20" s="50">
        <v>10043</v>
      </c>
      <c r="F20" s="50">
        <v>9758</v>
      </c>
      <c r="G20" s="50">
        <v>11767</v>
      </c>
      <c r="H20" s="50">
        <v>9943</v>
      </c>
      <c r="I20" s="50">
        <v>15271</v>
      </c>
      <c r="J20" s="50">
        <v>23031</v>
      </c>
    </row>
    <row r="21" spans="1:10" s="47" customFormat="1" ht="12.5" x14ac:dyDescent="0.25">
      <c r="A21" s="6"/>
      <c r="B21" s="33" t="s">
        <v>3</v>
      </c>
      <c r="C21" s="50">
        <v>5820</v>
      </c>
      <c r="D21" s="50">
        <v>7361</v>
      </c>
      <c r="E21" s="50">
        <v>5556</v>
      </c>
      <c r="F21" s="50">
        <v>6558</v>
      </c>
      <c r="G21" s="50">
        <v>4396</v>
      </c>
      <c r="H21" s="50">
        <v>3645</v>
      </c>
      <c r="I21" s="50">
        <v>3339</v>
      </c>
      <c r="J21" s="50">
        <v>3727</v>
      </c>
    </row>
    <row r="22" spans="1:10" s="47" customFormat="1" ht="12.5" x14ac:dyDescent="0.25">
      <c r="A22" s="6"/>
      <c r="B22" s="33" t="s">
        <v>7</v>
      </c>
      <c r="C22" s="50">
        <v>29350</v>
      </c>
      <c r="D22" s="50">
        <v>76697</v>
      </c>
      <c r="E22" s="50">
        <v>202418</v>
      </c>
      <c r="F22" s="50">
        <v>253072</v>
      </c>
      <c r="G22" s="50">
        <v>206317</v>
      </c>
      <c r="H22" s="50">
        <v>239883</v>
      </c>
      <c r="I22" s="50">
        <v>239534</v>
      </c>
      <c r="J22" s="50">
        <v>152212</v>
      </c>
    </row>
    <row r="23" spans="1:10" s="47" customFormat="1" ht="12.5" x14ac:dyDescent="0.25">
      <c r="A23" s="6"/>
      <c r="B23" s="33" t="s">
        <v>68</v>
      </c>
      <c r="C23" s="50">
        <v>24228</v>
      </c>
      <c r="D23" s="50">
        <v>28432</v>
      </c>
      <c r="E23" s="50">
        <v>27994</v>
      </c>
      <c r="F23" s="50">
        <v>28266</v>
      </c>
      <c r="G23" s="50">
        <v>28583</v>
      </c>
      <c r="H23" s="50">
        <v>30510</v>
      </c>
      <c r="I23" s="50">
        <v>31125</v>
      </c>
      <c r="J23" s="50">
        <v>32461</v>
      </c>
    </row>
    <row r="24" spans="1:10" s="47" customFormat="1" ht="12.5" x14ac:dyDescent="0.25">
      <c r="A24" s="6"/>
      <c r="B24" s="33" t="s">
        <v>8</v>
      </c>
      <c r="C24" s="50">
        <v>141</v>
      </c>
      <c r="D24" s="50">
        <v>0</v>
      </c>
      <c r="E24" s="50">
        <v>0</v>
      </c>
      <c r="F24" s="50">
        <v>0</v>
      </c>
      <c r="G24" s="50">
        <v>0</v>
      </c>
      <c r="H24" s="50">
        <v>0</v>
      </c>
      <c r="I24" s="50">
        <v>0</v>
      </c>
      <c r="J24" s="50">
        <v>0</v>
      </c>
    </row>
    <row r="25" spans="1:10" s="47" customFormat="1" ht="12.5" x14ac:dyDescent="0.25">
      <c r="A25" s="6"/>
      <c r="B25" s="33" t="s">
        <v>6</v>
      </c>
      <c r="C25" s="50">
        <v>85</v>
      </c>
      <c r="D25" s="50">
        <v>729</v>
      </c>
      <c r="E25" s="50">
        <v>425</v>
      </c>
      <c r="F25" s="50">
        <v>348</v>
      </c>
      <c r="G25" s="50">
        <v>215</v>
      </c>
      <c r="H25" s="50">
        <v>136</v>
      </c>
      <c r="I25" s="50">
        <v>68</v>
      </c>
      <c r="J25" s="50">
        <v>8</v>
      </c>
    </row>
    <row r="26" spans="1:10" s="47" customFormat="1" ht="12.5" x14ac:dyDescent="0.25">
      <c r="A26" s="6"/>
      <c r="B26" s="33" t="s">
        <v>9</v>
      </c>
      <c r="C26" s="50">
        <v>34991</v>
      </c>
      <c r="D26" s="50">
        <v>1977</v>
      </c>
      <c r="E26" s="50">
        <v>609</v>
      </c>
      <c r="F26" s="50">
        <v>1542</v>
      </c>
      <c r="G26" s="50">
        <v>2952</v>
      </c>
      <c r="H26" s="50">
        <v>3652</v>
      </c>
      <c r="I26" s="50">
        <v>4697</v>
      </c>
      <c r="J26" s="50">
        <v>6146</v>
      </c>
    </row>
    <row r="27" spans="1:10" s="47" customFormat="1" ht="12.5" x14ac:dyDescent="0.25">
      <c r="A27" s="6"/>
      <c r="B27" s="33" t="s">
        <v>10</v>
      </c>
      <c r="C27" s="50">
        <v>1083679</v>
      </c>
      <c r="D27" s="50">
        <v>1253969</v>
      </c>
      <c r="E27" s="50">
        <v>945210</v>
      </c>
      <c r="F27" s="50">
        <v>1059230</v>
      </c>
      <c r="G27" s="50">
        <v>1127408</v>
      </c>
      <c r="H27" s="50">
        <v>1243544</v>
      </c>
      <c r="I27" s="50">
        <v>1473350</v>
      </c>
      <c r="J27" s="50">
        <v>1487847</v>
      </c>
    </row>
    <row r="28" spans="1:10" s="47" customFormat="1" ht="12.5" x14ac:dyDescent="0.25">
      <c r="A28" s="6"/>
      <c r="B28" s="33" t="s">
        <v>114</v>
      </c>
      <c r="C28" s="50">
        <v>0</v>
      </c>
      <c r="D28" s="50">
        <v>208758</v>
      </c>
      <c r="E28" s="50">
        <v>224458</v>
      </c>
      <c r="F28" s="50">
        <v>547826</v>
      </c>
      <c r="G28" s="50">
        <v>517928</v>
      </c>
      <c r="H28" s="50">
        <v>516496</v>
      </c>
      <c r="I28" s="50">
        <v>518150</v>
      </c>
      <c r="J28" s="50">
        <v>527702</v>
      </c>
    </row>
    <row r="29" spans="1:10" s="47" customFormat="1" ht="12.5" x14ac:dyDescent="0.25">
      <c r="A29" s="6"/>
      <c r="B29" s="32" t="s">
        <v>11</v>
      </c>
      <c r="C29" s="51">
        <v>784820</v>
      </c>
      <c r="D29" s="51">
        <v>849306</v>
      </c>
      <c r="E29" s="51">
        <v>1094330</v>
      </c>
      <c r="F29" s="51">
        <v>2060961</v>
      </c>
      <c r="G29" s="51">
        <v>1964293</v>
      </c>
      <c r="H29" s="51">
        <v>2124565</v>
      </c>
      <c r="I29" s="51">
        <v>2161110</v>
      </c>
      <c r="J29" s="51">
        <v>2261029</v>
      </c>
    </row>
    <row r="30" spans="1:10" s="47" customFormat="1" ht="5.15" customHeight="1" x14ac:dyDescent="0.25">
      <c r="A30" s="6"/>
      <c r="B30" s="32"/>
      <c r="C30" s="51"/>
      <c r="D30" s="51"/>
      <c r="E30" s="51"/>
      <c r="F30" s="51"/>
      <c r="G30" s="51"/>
      <c r="H30" s="51"/>
      <c r="I30" s="51"/>
      <c r="J30" s="51"/>
    </row>
    <row r="31" spans="1:10" s="47" customFormat="1" ht="12.5" x14ac:dyDescent="0.25">
      <c r="A31" s="6"/>
      <c r="B31" s="53" t="s">
        <v>12</v>
      </c>
      <c r="C31" s="54">
        <f t="shared" ref="C31:G31" si="3">SUM(C8,C18)</f>
        <v>3520739</v>
      </c>
      <c r="D31" s="54">
        <f t="shared" si="3"/>
        <v>4734424</v>
      </c>
      <c r="E31" s="54">
        <f t="shared" si="3"/>
        <v>6312105</v>
      </c>
      <c r="F31" s="54">
        <f t="shared" si="3"/>
        <v>7285512</v>
      </c>
      <c r="G31" s="54">
        <f t="shared" si="3"/>
        <v>7213799</v>
      </c>
      <c r="H31" s="54">
        <f>SUM(H8,H18)</f>
        <v>7569507</v>
      </c>
      <c r="I31" s="54">
        <f>SUM(I8,I18)</f>
        <v>7900277</v>
      </c>
      <c r="J31" s="54">
        <f>SUM(J8,J18)</f>
        <v>8500550</v>
      </c>
    </row>
    <row r="32" spans="1:10" s="47" customFormat="1" ht="5.15" customHeight="1" x14ac:dyDescent="0.25">
      <c r="A32" s="6"/>
      <c r="B32" s="33"/>
      <c r="C32" s="50"/>
      <c r="D32" s="50"/>
      <c r="E32" s="50"/>
      <c r="F32" s="52"/>
      <c r="G32" s="52"/>
      <c r="H32" s="52"/>
      <c r="I32" s="52"/>
      <c r="J32" s="52"/>
    </row>
    <row r="33" spans="1:10" s="47" customFormat="1" ht="12.5" x14ac:dyDescent="0.25">
      <c r="A33" s="6"/>
      <c r="B33" s="45" t="s">
        <v>69</v>
      </c>
      <c r="C33" s="46">
        <f t="shared" ref="C33:G33" si="4">C34+C50+C62</f>
        <v>3520739</v>
      </c>
      <c r="D33" s="46">
        <f t="shared" si="4"/>
        <v>4734424</v>
      </c>
      <c r="E33" s="46">
        <f t="shared" si="4"/>
        <v>6312105</v>
      </c>
      <c r="F33" s="46">
        <f t="shared" si="4"/>
        <v>7285512</v>
      </c>
      <c r="G33" s="46">
        <f t="shared" si="4"/>
        <v>7213799</v>
      </c>
      <c r="H33" s="46">
        <f>H34+H50+H62</f>
        <v>7569507</v>
      </c>
      <c r="I33" s="46">
        <f>I34+I50+I62</f>
        <v>7900277</v>
      </c>
      <c r="J33" s="46">
        <f>J34+J50+J62</f>
        <v>8500550</v>
      </c>
    </row>
    <row r="34" spans="1:10" s="47" customFormat="1" ht="12.5" x14ac:dyDescent="0.25">
      <c r="A34" s="6"/>
      <c r="B34" s="48" t="s">
        <v>64</v>
      </c>
      <c r="C34" s="49">
        <f t="shared" ref="C34:G34" si="5">SUM(C35:C48)</f>
        <v>1077672</v>
      </c>
      <c r="D34" s="49">
        <f t="shared" si="5"/>
        <v>1039673</v>
      </c>
      <c r="E34" s="49">
        <f t="shared" si="5"/>
        <v>1416769</v>
      </c>
      <c r="F34" s="49">
        <f t="shared" si="5"/>
        <v>1876706</v>
      </c>
      <c r="G34" s="49">
        <f t="shared" si="5"/>
        <v>1899637</v>
      </c>
      <c r="H34" s="49">
        <f>SUM(H35:H48)</f>
        <v>1969994</v>
      </c>
      <c r="I34" s="49">
        <f>SUM(I35:I48)</f>
        <v>2195108</v>
      </c>
      <c r="J34" s="49">
        <f>SUM(J35:J48)</f>
        <v>1793198</v>
      </c>
    </row>
    <row r="35" spans="1:10" s="47" customFormat="1" ht="12.5" x14ac:dyDescent="0.25">
      <c r="A35" s="6"/>
      <c r="B35" s="33" t="s">
        <v>13</v>
      </c>
      <c r="C35" s="50">
        <v>204213</v>
      </c>
      <c r="D35" s="50">
        <v>289068</v>
      </c>
      <c r="E35" s="50">
        <v>311934</v>
      </c>
      <c r="F35" s="50">
        <v>383685</v>
      </c>
      <c r="G35" s="50">
        <v>412804</v>
      </c>
      <c r="H35" s="50">
        <v>418726</v>
      </c>
      <c r="I35" s="50">
        <v>433794</v>
      </c>
      <c r="J35" s="50">
        <v>377895</v>
      </c>
    </row>
    <row r="36" spans="1:10" s="47" customFormat="1" ht="12.5" x14ac:dyDescent="0.25">
      <c r="A36" s="6"/>
      <c r="B36" s="33" t="s">
        <v>122</v>
      </c>
      <c r="C36" s="50">
        <v>0</v>
      </c>
      <c r="D36" s="50">
        <v>0</v>
      </c>
      <c r="E36" s="50">
        <v>0</v>
      </c>
      <c r="F36" s="50">
        <v>0</v>
      </c>
      <c r="G36" s="50">
        <v>0</v>
      </c>
      <c r="H36" s="50">
        <v>0</v>
      </c>
      <c r="I36" s="50">
        <v>0</v>
      </c>
      <c r="J36" s="50">
        <v>6654</v>
      </c>
    </row>
    <row r="37" spans="1:10" s="47" customFormat="1" ht="12.5" x14ac:dyDescent="0.25">
      <c r="A37" s="6"/>
      <c r="B37" s="33" t="s">
        <v>14</v>
      </c>
      <c r="C37" s="50">
        <v>60640</v>
      </c>
      <c r="D37" s="50">
        <v>58712</v>
      </c>
      <c r="E37" s="50">
        <v>132144</v>
      </c>
      <c r="F37" s="50">
        <v>400675</v>
      </c>
      <c r="G37" s="50">
        <v>584493</v>
      </c>
      <c r="H37" s="50">
        <v>591450</v>
      </c>
      <c r="I37" s="50">
        <v>609132</v>
      </c>
      <c r="J37" s="50">
        <v>264545</v>
      </c>
    </row>
    <row r="38" spans="1:10" s="47" customFormat="1" ht="12.5" x14ac:dyDescent="0.25">
      <c r="A38" s="6"/>
      <c r="B38" s="33" t="s">
        <v>25</v>
      </c>
      <c r="C38" s="50">
        <v>0</v>
      </c>
      <c r="D38" s="50">
        <v>0</v>
      </c>
      <c r="E38" s="50">
        <v>0</v>
      </c>
      <c r="F38" s="50">
        <v>4995</v>
      </c>
      <c r="G38" s="50">
        <v>361</v>
      </c>
      <c r="H38" s="50">
        <v>9711</v>
      </c>
      <c r="I38" s="50">
        <v>1922</v>
      </c>
      <c r="J38" s="50">
        <v>29118</v>
      </c>
    </row>
    <row r="39" spans="1:10" s="47" customFormat="1" ht="12.5" x14ac:dyDescent="0.25">
      <c r="A39" s="6"/>
      <c r="B39" s="33" t="s">
        <v>15</v>
      </c>
      <c r="C39" s="50">
        <v>17593</v>
      </c>
      <c r="D39" s="50">
        <v>23322</v>
      </c>
      <c r="E39" s="50">
        <v>22774</v>
      </c>
      <c r="F39" s="50">
        <v>22640</v>
      </c>
      <c r="G39" s="50">
        <v>20993</v>
      </c>
      <c r="H39" s="50">
        <v>18707</v>
      </c>
      <c r="I39" s="50">
        <v>16263</v>
      </c>
      <c r="J39" s="50">
        <v>17318</v>
      </c>
    </row>
    <row r="40" spans="1:10" s="47" customFormat="1" ht="12.5" x14ac:dyDescent="0.25">
      <c r="A40" s="6"/>
      <c r="B40" s="33" t="s">
        <v>16</v>
      </c>
      <c r="C40" s="50">
        <v>0</v>
      </c>
      <c r="D40" s="50">
        <v>57038</v>
      </c>
      <c r="E40" s="50">
        <v>64926</v>
      </c>
      <c r="F40" s="50">
        <v>78745</v>
      </c>
      <c r="G40" s="50">
        <v>85272</v>
      </c>
      <c r="H40" s="50">
        <v>86566</v>
      </c>
      <c r="I40" s="50">
        <v>89206</v>
      </c>
      <c r="J40" s="50">
        <v>87335</v>
      </c>
    </row>
    <row r="41" spans="1:10" s="47" customFormat="1" ht="12.5" x14ac:dyDescent="0.25">
      <c r="A41" s="6"/>
      <c r="B41" s="33" t="s">
        <v>17</v>
      </c>
      <c r="C41" s="50">
        <v>137392</v>
      </c>
      <c r="D41" s="50">
        <v>170230</v>
      </c>
      <c r="E41" s="50">
        <v>198788</v>
      </c>
      <c r="F41" s="50">
        <v>221353</v>
      </c>
      <c r="G41" s="50">
        <v>252501</v>
      </c>
      <c r="H41" s="50">
        <v>307952</v>
      </c>
      <c r="I41" s="50">
        <v>244944</v>
      </c>
      <c r="J41" s="50">
        <v>268339</v>
      </c>
    </row>
    <row r="42" spans="1:10" s="47" customFormat="1" ht="12.5" x14ac:dyDescent="0.25">
      <c r="A42" s="6"/>
      <c r="B42" s="33" t="s">
        <v>18</v>
      </c>
      <c r="C42" s="50">
        <v>8351</v>
      </c>
      <c r="D42" s="50">
        <v>37014</v>
      </c>
      <c r="E42" s="50">
        <v>56087</v>
      </c>
      <c r="F42" s="50">
        <v>164612</v>
      </c>
      <c r="G42" s="50">
        <v>122895</v>
      </c>
      <c r="H42" s="50">
        <v>131774</v>
      </c>
      <c r="I42" s="50">
        <v>125823</v>
      </c>
      <c r="J42" s="50">
        <v>170483</v>
      </c>
    </row>
    <row r="43" spans="1:10" s="47" customFormat="1" ht="12.5" x14ac:dyDescent="0.25">
      <c r="A43" s="6"/>
      <c r="B43" s="33" t="s">
        <v>19</v>
      </c>
      <c r="C43" s="50">
        <v>20980</v>
      </c>
      <c r="D43" s="50">
        <v>11838</v>
      </c>
      <c r="E43" s="50">
        <v>27229</v>
      </c>
      <c r="F43" s="50">
        <v>40043</v>
      </c>
      <c r="G43" s="50">
        <v>30482</v>
      </c>
      <c r="H43" s="50">
        <v>30640</v>
      </c>
      <c r="I43" s="50">
        <v>35625</v>
      </c>
      <c r="J43" s="50">
        <v>35023</v>
      </c>
    </row>
    <row r="44" spans="1:10" s="47" customFormat="1" ht="12.5" x14ac:dyDescent="0.25">
      <c r="A44" s="6"/>
      <c r="B44" s="33" t="s">
        <v>20</v>
      </c>
      <c r="C44" s="50">
        <v>1587</v>
      </c>
      <c r="D44" s="50">
        <v>254</v>
      </c>
      <c r="E44" s="50">
        <v>282</v>
      </c>
      <c r="F44" s="50">
        <v>283</v>
      </c>
      <c r="G44" s="50">
        <v>285</v>
      </c>
      <c r="H44" s="50">
        <v>288</v>
      </c>
      <c r="I44" s="50">
        <v>144</v>
      </c>
      <c r="J44" s="50">
        <v>144</v>
      </c>
    </row>
    <row r="45" spans="1:10" s="47" customFormat="1" ht="12.5" x14ac:dyDescent="0.25">
      <c r="A45" s="6"/>
      <c r="B45" s="33" t="s">
        <v>21</v>
      </c>
      <c r="C45" s="50">
        <v>122057</v>
      </c>
      <c r="D45" s="50">
        <v>116719</v>
      </c>
      <c r="E45" s="50">
        <v>161474</v>
      </c>
      <c r="F45" s="50">
        <v>113921</v>
      </c>
      <c r="G45" s="50">
        <v>158961</v>
      </c>
      <c r="H45" s="50">
        <v>145198</v>
      </c>
      <c r="I45" s="50">
        <v>200480</v>
      </c>
      <c r="J45" s="50">
        <v>136413</v>
      </c>
    </row>
    <row r="46" spans="1:10" s="47" customFormat="1" ht="12.5" x14ac:dyDescent="0.25">
      <c r="A46" s="6"/>
      <c r="B46" s="33" t="s">
        <v>22</v>
      </c>
      <c r="C46" s="50">
        <v>79142</v>
      </c>
      <c r="D46" s="50">
        <v>88255</v>
      </c>
      <c r="E46" s="50">
        <v>226741</v>
      </c>
      <c r="F46" s="50">
        <v>203787</v>
      </c>
      <c r="G46" s="50">
        <v>5615</v>
      </c>
      <c r="H46" s="50">
        <v>19743</v>
      </c>
      <c r="I46" s="50">
        <v>193370</v>
      </c>
      <c r="J46" s="50">
        <v>174330</v>
      </c>
    </row>
    <row r="47" spans="1:10" s="47" customFormat="1" ht="12.5" x14ac:dyDescent="0.25">
      <c r="A47" s="6"/>
      <c r="B47" s="33" t="s">
        <v>23</v>
      </c>
      <c r="C47" s="50">
        <v>22851</v>
      </c>
      <c r="D47" s="50">
        <v>0</v>
      </c>
      <c r="E47" s="50">
        <v>0</v>
      </c>
      <c r="F47" s="50">
        <v>0</v>
      </c>
      <c r="G47" s="50">
        <v>0</v>
      </c>
      <c r="H47" s="50">
        <v>0</v>
      </c>
      <c r="I47" s="50">
        <v>201</v>
      </c>
      <c r="J47" s="50">
        <v>201</v>
      </c>
    </row>
    <row r="48" spans="1:10" s="47" customFormat="1" ht="12.5" x14ac:dyDescent="0.25">
      <c r="A48" s="6"/>
      <c r="B48" s="32" t="s">
        <v>24</v>
      </c>
      <c r="C48" s="51">
        <v>402866</v>
      </c>
      <c r="D48" s="51">
        <v>187223</v>
      </c>
      <c r="E48" s="51">
        <v>214390</v>
      </c>
      <c r="F48" s="51">
        <v>241967</v>
      </c>
      <c r="G48" s="51">
        <v>224975</v>
      </c>
      <c r="H48" s="51">
        <v>209239</v>
      </c>
      <c r="I48" s="51">
        <v>244204</v>
      </c>
      <c r="J48" s="51">
        <v>225400</v>
      </c>
    </row>
    <row r="49" spans="1:10" s="47" customFormat="1" ht="5.15" customHeight="1" x14ac:dyDescent="0.25">
      <c r="A49" s="6"/>
      <c r="B49" s="33"/>
      <c r="C49" s="50"/>
      <c r="D49" s="50"/>
      <c r="E49" s="50"/>
      <c r="F49" s="52"/>
      <c r="G49" s="52"/>
      <c r="H49" s="52"/>
      <c r="I49" s="52"/>
      <c r="J49" s="52"/>
    </row>
    <row r="50" spans="1:10" s="47" customFormat="1" ht="12.5" x14ac:dyDescent="0.25">
      <c r="A50" s="6"/>
      <c r="B50" s="48" t="s">
        <v>67</v>
      </c>
      <c r="C50" s="49">
        <f t="shared" ref="C50:G50" si="6">SUM(C51:C60)</f>
        <v>255016</v>
      </c>
      <c r="D50" s="49">
        <f t="shared" si="6"/>
        <v>1218321</v>
      </c>
      <c r="E50" s="49">
        <f t="shared" si="6"/>
        <v>2130128</v>
      </c>
      <c r="F50" s="49">
        <f t="shared" si="6"/>
        <v>2185534</v>
      </c>
      <c r="G50" s="49">
        <f t="shared" si="6"/>
        <v>2260671</v>
      </c>
      <c r="H50" s="49">
        <f>SUM(H51:H60)</f>
        <v>2343218</v>
      </c>
      <c r="I50" s="49">
        <f>SUM(I51:I60)</f>
        <v>2319675</v>
      </c>
      <c r="J50" s="49">
        <f>SUM(J51:J60)</f>
        <v>3329181</v>
      </c>
    </row>
    <row r="51" spans="1:10" s="47" customFormat="1" ht="12.5" x14ac:dyDescent="0.25">
      <c r="A51" s="6"/>
      <c r="B51" s="33" t="s">
        <v>14</v>
      </c>
      <c r="C51" s="50">
        <v>136209</v>
      </c>
      <c r="D51" s="50">
        <v>905082</v>
      </c>
      <c r="E51" s="50">
        <v>1340500</v>
      </c>
      <c r="F51" s="50">
        <v>1064283</v>
      </c>
      <c r="G51" s="50">
        <v>1169977</v>
      </c>
      <c r="H51" s="50">
        <v>1263978</v>
      </c>
      <c r="I51" s="50">
        <v>1256000</v>
      </c>
      <c r="J51" s="50">
        <v>1259098</v>
      </c>
    </row>
    <row r="52" spans="1:10" s="47" customFormat="1" ht="12.5" x14ac:dyDescent="0.25">
      <c r="A52" s="6"/>
      <c r="B52" s="33" t="s">
        <v>25</v>
      </c>
      <c r="C52" s="50">
        <v>0</v>
      </c>
      <c r="D52" s="50">
        <v>0</v>
      </c>
      <c r="E52" s="50">
        <v>478798</v>
      </c>
      <c r="F52" s="50">
        <v>479823</v>
      </c>
      <c r="G52" s="50">
        <v>480169</v>
      </c>
      <c r="H52" s="50">
        <v>480517</v>
      </c>
      <c r="I52" s="50">
        <v>480865</v>
      </c>
      <c r="J52" s="50">
        <v>1477788</v>
      </c>
    </row>
    <row r="53" spans="1:10" s="47" customFormat="1" ht="12.5" x14ac:dyDescent="0.25">
      <c r="A53" s="6"/>
      <c r="B53" s="33" t="s">
        <v>15</v>
      </c>
      <c r="C53" s="50">
        <v>12628</v>
      </c>
      <c r="D53" s="50">
        <v>24734</v>
      </c>
      <c r="E53" s="50">
        <v>20730</v>
      </c>
      <c r="F53" s="50">
        <v>20959</v>
      </c>
      <c r="G53" s="50">
        <v>19634</v>
      </c>
      <c r="H53" s="50">
        <v>15880</v>
      </c>
      <c r="I53" s="50">
        <v>12418</v>
      </c>
      <c r="J53" s="50">
        <v>5751</v>
      </c>
    </row>
    <row r="54" spans="1:10" s="47" customFormat="1" ht="12.5" x14ac:dyDescent="0.25">
      <c r="A54" s="6"/>
      <c r="B54" s="33" t="s">
        <v>16</v>
      </c>
      <c r="C54" s="50">
        <v>0</v>
      </c>
      <c r="D54" s="50">
        <v>157606</v>
      </c>
      <c r="E54" s="50">
        <v>169739</v>
      </c>
      <c r="F54" s="50">
        <v>485426</v>
      </c>
      <c r="G54" s="50">
        <v>450932</v>
      </c>
      <c r="H54" s="50">
        <v>450606</v>
      </c>
      <c r="I54" s="50">
        <v>452090</v>
      </c>
      <c r="J54" s="50">
        <v>465113</v>
      </c>
    </row>
    <row r="55" spans="1:10" s="47" customFormat="1" ht="12.5" x14ac:dyDescent="0.25">
      <c r="A55" s="6"/>
      <c r="B55" s="33" t="s">
        <v>26</v>
      </c>
      <c r="C55" s="50">
        <v>38000</v>
      </c>
      <c r="D55" s="50">
        <v>29167</v>
      </c>
      <c r="E55" s="50">
        <v>5003</v>
      </c>
      <c r="F55" s="50">
        <v>14443</v>
      </c>
      <c r="G55" s="50">
        <v>12234</v>
      </c>
      <c r="H55" s="50">
        <v>12478</v>
      </c>
      <c r="I55" s="50">
        <v>11258</v>
      </c>
      <c r="J55" s="50">
        <v>9274</v>
      </c>
    </row>
    <row r="56" spans="1:10" s="47" customFormat="1" ht="12.5" x14ac:dyDescent="0.25">
      <c r="A56" s="6"/>
      <c r="B56" s="33" t="s">
        <v>20</v>
      </c>
      <c r="C56" s="50">
        <v>0</v>
      </c>
      <c r="D56" s="50">
        <v>1502</v>
      </c>
      <c r="E56" s="50">
        <v>1388</v>
      </c>
      <c r="F56" s="50">
        <v>1321</v>
      </c>
      <c r="G56" s="50">
        <v>1259</v>
      </c>
      <c r="H56" s="50">
        <v>1198</v>
      </c>
      <c r="I56" s="50">
        <v>589</v>
      </c>
      <c r="J56" s="50">
        <v>589</v>
      </c>
    </row>
    <row r="57" spans="1:10" s="47" customFormat="1" ht="12.5" x14ac:dyDescent="0.25">
      <c r="A57" s="6"/>
      <c r="B57" s="33" t="s">
        <v>27</v>
      </c>
      <c r="C57" s="50">
        <v>44064</v>
      </c>
      <c r="D57" s="50">
        <v>96784</v>
      </c>
      <c r="E57" s="50">
        <v>112924</v>
      </c>
      <c r="F57" s="50">
        <v>118156</v>
      </c>
      <c r="G57" s="50">
        <v>125203</v>
      </c>
      <c r="H57" s="50">
        <v>116724</v>
      </c>
      <c r="I57" s="50">
        <v>106132</v>
      </c>
      <c r="J57" s="50">
        <v>110989</v>
      </c>
    </row>
    <row r="58" spans="1:10" s="47" customFormat="1" ht="12.5" x14ac:dyDescent="0.25">
      <c r="A58" s="6"/>
      <c r="B58" s="33" t="s">
        <v>28</v>
      </c>
      <c r="C58" s="50">
        <v>46</v>
      </c>
      <c r="D58" s="50">
        <v>46</v>
      </c>
      <c r="E58" s="50">
        <v>46</v>
      </c>
      <c r="F58" s="50">
        <v>46</v>
      </c>
      <c r="G58" s="50">
        <v>51</v>
      </c>
      <c r="H58" s="50">
        <v>56</v>
      </c>
      <c r="I58" s="50">
        <v>49</v>
      </c>
      <c r="J58" s="50">
        <v>49</v>
      </c>
    </row>
    <row r="59" spans="1:10" s="47" customFormat="1" ht="12.5" x14ac:dyDescent="0.25">
      <c r="A59" s="6"/>
      <c r="B59" s="33" t="s">
        <v>24</v>
      </c>
      <c r="C59" s="50">
        <v>6254</v>
      </c>
      <c r="D59" s="50">
        <v>3400</v>
      </c>
      <c r="E59" s="50">
        <v>1000</v>
      </c>
      <c r="F59" s="50">
        <v>400</v>
      </c>
      <c r="G59" s="50">
        <v>0</v>
      </c>
      <c r="H59" s="50">
        <v>0</v>
      </c>
      <c r="I59" s="50">
        <v>274</v>
      </c>
      <c r="J59" s="50">
        <v>254</v>
      </c>
    </row>
    <row r="60" spans="1:10" s="47" customFormat="1" ht="12.5" x14ac:dyDescent="0.25">
      <c r="A60" s="6"/>
      <c r="B60" s="32" t="s">
        <v>29</v>
      </c>
      <c r="C60" s="51">
        <v>17815</v>
      </c>
      <c r="D60" s="51">
        <v>0</v>
      </c>
      <c r="E60" s="51">
        <v>0</v>
      </c>
      <c r="F60" s="51">
        <v>677</v>
      </c>
      <c r="G60" s="51">
        <v>1212</v>
      </c>
      <c r="H60" s="51">
        <v>1781</v>
      </c>
      <c r="I60" s="51">
        <v>0</v>
      </c>
      <c r="J60" s="51">
        <v>276</v>
      </c>
    </row>
    <row r="61" spans="1:10" s="47" customFormat="1" ht="5.15" customHeight="1" x14ac:dyDescent="0.25">
      <c r="A61" s="6"/>
      <c r="B61" s="33"/>
      <c r="C61" s="50"/>
      <c r="D61" s="50"/>
      <c r="E61" s="50"/>
      <c r="F61" s="52"/>
      <c r="G61" s="52"/>
      <c r="H61" s="52"/>
      <c r="I61" s="52"/>
      <c r="J61" s="52"/>
    </row>
    <row r="62" spans="1:10" s="47" customFormat="1" ht="12.5" x14ac:dyDescent="0.25">
      <c r="A62" s="6"/>
      <c r="B62" s="48" t="s">
        <v>70</v>
      </c>
      <c r="C62" s="49">
        <f t="shared" ref="C62:G62" si="7">SUM(C63:C68)</f>
        <v>2188051</v>
      </c>
      <c r="D62" s="49">
        <f t="shared" si="7"/>
        <v>2476430</v>
      </c>
      <c r="E62" s="49">
        <f t="shared" si="7"/>
        <v>2765208</v>
      </c>
      <c r="F62" s="49">
        <f t="shared" si="7"/>
        <v>3223272</v>
      </c>
      <c r="G62" s="49">
        <f t="shared" si="7"/>
        <v>3053491</v>
      </c>
      <c r="H62" s="49">
        <f>SUM(H63:H68)</f>
        <v>3256295</v>
      </c>
      <c r="I62" s="49">
        <f>SUM(I63:I68)</f>
        <v>3385494</v>
      </c>
      <c r="J62" s="49">
        <f>SUM(J63:J68)</f>
        <v>3378171</v>
      </c>
    </row>
    <row r="63" spans="1:10" s="47" customFormat="1" ht="12.5" x14ac:dyDescent="0.25">
      <c r="A63" s="6"/>
      <c r="B63" s="33" t="s">
        <v>30</v>
      </c>
      <c r="C63" s="50">
        <v>1323570</v>
      </c>
      <c r="D63" s="50">
        <v>1332908</v>
      </c>
      <c r="E63" s="50">
        <v>855864</v>
      </c>
      <c r="F63" s="50">
        <v>857864</v>
      </c>
      <c r="G63" s="50">
        <v>858715</v>
      </c>
      <c r="H63" s="50">
        <v>858715</v>
      </c>
      <c r="I63" s="50">
        <v>895025</v>
      </c>
      <c r="J63" s="50">
        <v>895025</v>
      </c>
    </row>
    <row r="64" spans="1:10" s="47" customFormat="1" ht="12.5" x14ac:dyDescent="0.25">
      <c r="A64" s="6"/>
      <c r="B64" s="33" t="s">
        <v>31</v>
      </c>
      <c r="C64" s="50">
        <v>874431</v>
      </c>
      <c r="D64" s="50">
        <v>1115752</v>
      </c>
      <c r="E64" s="50">
        <v>1644878</v>
      </c>
      <c r="F64" s="50">
        <v>1949174</v>
      </c>
      <c r="G64" s="50">
        <v>2060087</v>
      </c>
      <c r="H64" s="50">
        <v>2097969</v>
      </c>
      <c r="I64" s="50">
        <v>2083143</v>
      </c>
      <c r="J64" s="50">
        <v>2393834</v>
      </c>
    </row>
    <row r="65" spans="1:10" s="47" customFormat="1" ht="12.5" x14ac:dyDescent="0.25">
      <c r="A65" s="6"/>
      <c r="B65" s="33" t="s">
        <v>32</v>
      </c>
      <c r="C65" s="50">
        <v>35881</v>
      </c>
      <c r="D65" s="50">
        <v>30351</v>
      </c>
      <c r="E65" s="50">
        <v>212868</v>
      </c>
      <c r="F65" s="50">
        <v>351133</v>
      </c>
      <c r="G65" s="50">
        <v>96580</v>
      </c>
      <c r="H65" s="50">
        <v>254254</v>
      </c>
      <c r="I65" s="50">
        <v>0</v>
      </c>
      <c r="J65" s="50">
        <v>0</v>
      </c>
    </row>
    <row r="66" spans="1:10" s="47" customFormat="1" ht="12.5" x14ac:dyDescent="0.25">
      <c r="A66" s="6"/>
      <c r="B66" s="33" t="s">
        <v>33</v>
      </c>
      <c r="C66" s="36">
        <v>-37414</v>
      </c>
      <c r="D66" s="36">
        <v>-37879</v>
      </c>
      <c r="E66" s="50">
        <v>0</v>
      </c>
      <c r="F66" s="50">
        <v>0</v>
      </c>
      <c r="G66" s="50">
        <v>0</v>
      </c>
      <c r="H66" s="50">
        <v>0</v>
      </c>
      <c r="I66" s="50">
        <v>348666</v>
      </c>
      <c r="J66" s="50">
        <v>24685</v>
      </c>
    </row>
    <row r="67" spans="1:10" s="47" customFormat="1" ht="12.5" x14ac:dyDescent="0.25">
      <c r="A67" s="6"/>
      <c r="B67" s="33" t="s">
        <v>34</v>
      </c>
      <c r="C67" s="36">
        <v>-8598</v>
      </c>
      <c r="D67" s="36">
        <v>-8598</v>
      </c>
      <c r="E67" s="36">
        <v>-8598</v>
      </c>
      <c r="F67" s="36">
        <v>-8598</v>
      </c>
      <c r="G67" s="36">
        <v>-8598</v>
      </c>
      <c r="H67" s="36">
        <v>-8598</v>
      </c>
      <c r="I67" s="36">
        <v>-8598</v>
      </c>
      <c r="J67" s="36">
        <v>-8598</v>
      </c>
    </row>
    <row r="68" spans="1:10" s="47" customFormat="1" ht="12.5" x14ac:dyDescent="0.25">
      <c r="A68" s="6"/>
      <c r="B68" s="32" t="s">
        <v>35</v>
      </c>
      <c r="C68" s="51">
        <v>181</v>
      </c>
      <c r="D68" s="51">
        <v>43896</v>
      </c>
      <c r="E68" s="51">
        <v>60196</v>
      </c>
      <c r="F68" s="50">
        <v>73699</v>
      </c>
      <c r="G68" s="50">
        <v>46707</v>
      </c>
      <c r="H68" s="50">
        <v>53955</v>
      </c>
      <c r="I68" s="50">
        <v>67258</v>
      </c>
      <c r="J68" s="50">
        <v>73225</v>
      </c>
    </row>
    <row r="69" spans="1:10" ht="12.5" x14ac:dyDescent="0.25"/>
    <row r="70" spans="1:10" ht="12.5" x14ac:dyDescent="0.25">
      <c r="C70" s="23">
        <f t="shared" ref="C70:G70" si="8">C7-C33</f>
        <v>0</v>
      </c>
      <c r="D70" s="23">
        <f t="shared" si="8"/>
        <v>0</v>
      </c>
      <c r="E70" s="23">
        <f t="shared" si="8"/>
        <v>0</v>
      </c>
      <c r="F70" s="23">
        <f t="shared" si="8"/>
        <v>0</v>
      </c>
      <c r="G70" s="23">
        <f t="shared" si="8"/>
        <v>0</v>
      </c>
      <c r="H70" s="23">
        <f>H7-H33</f>
        <v>0</v>
      </c>
      <c r="I70" s="23">
        <f>I7-I33</f>
        <v>0</v>
      </c>
      <c r="J70" s="23">
        <f>J7-J33</f>
        <v>0</v>
      </c>
    </row>
    <row r="71" spans="1:10" ht="12.5" x14ac:dyDescent="0.25"/>
    <row r="72" spans="1:10" ht="12.5" x14ac:dyDescent="0.25"/>
    <row r="73" spans="1:10" ht="12.5" x14ac:dyDescent="0.25"/>
  </sheetData>
  <mergeCells count="8">
    <mergeCell ref="J5:J6"/>
    <mergeCell ref="G5:G6"/>
    <mergeCell ref="H5:H6"/>
    <mergeCell ref="C5:C6"/>
    <mergeCell ref="D5:D6"/>
    <mergeCell ref="E5:E6"/>
    <mergeCell ref="F5:F6"/>
    <mergeCell ref="I5:I6"/>
  </mergeCells>
  <hyperlinks>
    <hyperlink ref="J1" location="Índice!A1" display="Voltar" xr:uid="{E3C7A5D9-3E55-4AE1-BF65-1381D928BA1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A4F41-EBCF-432B-8718-833C10F46EEF}">
  <dimension ref="A1:W32"/>
  <sheetViews>
    <sheetView showGridLines="0" workbookViewId="0">
      <pane xSplit="2" ySplit="6" topLeftCell="F13" activePane="bottomRight" state="frozen"/>
      <selection activeCell="B17" sqref="B17"/>
      <selection pane="topRight" activeCell="B17" sqref="B17"/>
      <selection pane="bottomLeft" activeCell="B17" sqref="B17"/>
      <selection pane="bottomRight" activeCell="K31" sqref="K31"/>
    </sheetView>
  </sheetViews>
  <sheetFormatPr defaultColWidth="0" defaultRowHeight="0" customHeight="1" zeroHeight="1" x14ac:dyDescent="0.35"/>
  <cols>
    <col min="1" max="1" width="2.453125" style="55" customWidth="1"/>
    <col min="2" max="2" width="65" style="55" bestFit="1" customWidth="1"/>
    <col min="3" max="11" width="10.54296875" style="56" customWidth="1"/>
    <col min="12" max="12" width="3.54296875" style="56" customWidth="1"/>
    <col min="13" max="16" width="10.54296875" style="56" customWidth="1"/>
    <col min="17" max="23" width="0" style="55" hidden="1" customWidth="1"/>
    <col min="24" max="16384" width="9.1796875" style="55" hidden="1"/>
  </cols>
  <sheetData>
    <row r="1" spans="1:16" ht="12.5" x14ac:dyDescent="0.35">
      <c r="P1" s="7" t="s">
        <v>99</v>
      </c>
    </row>
    <row r="2" spans="1:16" ht="15.5" x14ac:dyDescent="0.35">
      <c r="B2" s="8" t="s">
        <v>111</v>
      </c>
    </row>
    <row r="3" spans="1:16" ht="21" customHeight="1" x14ac:dyDescent="0.35"/>
    <row r="4" spans="1:16" ht="21" customHeight="1" x14ac:dyDescent="0.35"/>
    <row r="5" spans="1:16" s="6" customFormat="1" ht="14.5" customHeight="1" x14ac:dyDescent="0.3">
      <c r="A5" s="2"/>
      <c r="B5" s="24" t="s">
        <v>89</v>
      </c>
      <c r="C5" s="93" t="s">
        <v>71</v>
      </c>
      <c r="D5" s="93" t="s">
        <v>72</v>
      </c>
      <c r="E5" s="93" t="s">
        <v>73</v>
      </c>
      <c r="F5" s="93" t="s">
        <v>74</v>
      </c>
      <c r="G5" s="93" t="s">
        <v>55</v>
      </c>
      <c r="H5" s="93" t="s">
        <v>56</v>
      </c>
      <c r="I5" s="93" t="s">
        <v>62</v>
      </c>
      <c r="J5" s="93" t="s">
        <v>109</v>
      </c>
      <c r="K5" s="93" t="s">
        <v>121</v>
      </c>
      <c r="L5" s="10"/>
      <c r="M5" s="91">
        <v>2018</v>
      </c>
      <c r="N5" s="91">
        <v>2019</v>
      </c>
      <c r="O5" s="91">
        <v>2020</v>
      </c>
      <c r="P5" s="91">
        <v>2021</v>
      </c>
    </row>
    <row r="6" spans="1:16" s="6" customFormat="1" ht="13.5" thickBot="1" x14ac:dyDescent="0.35">
      <c r="A6" s="25"/>
      <c r="B6" s="26" t="s">
        <v>116</v>
      </c>
      <c r="C6" s="94"/>
      <c r="D6" s="94"/>
      <c r="E6" s="94"/>
      <c r="F6" s="94"/>
      <c r="G6" s="94"/>
      <c r="H6" s="94"/>
      <c r="I6" s="94"/>
      <c r="J6" s="94"/>
      <c r="K6" s="94"/>
      <c r="L6" s="10"/>
      <c r="M6" s="92"/>
      <c r="N6" s="92"/>
      <c r="O6" s="92"/>
      <c r="P6" s="92"/>
    </row>
    <row r="7" spans="1:16" ht="12.5" x14ac:dyDescent="0.35">
      <c r="B7" s="61" t="s">
        <v>51</v>
      </c>
      <c r="C7" s="69">
        <v>399494</v>
      </c>
      <c r="D7" s="69">
        <v>508241</v>
      </c>
      <c r="E7" s="69">
        <v>1938184</v>
      </c>
      <c r="F7" s="69">
        <v>1812750</v>
      </c>
      <c r="G7" s="69">
        <v>1387214</v>
      </c>
      <c r="H7" s="69">
        <v>703611</v>
      </c>
      <c r="I7" s="69">
        <v>1109310</v>
      </c>
      <c r="J7" s="69">
        <v>1023719</v>
      </c>
      <c r="K7" s="69">
        <v>717372</v>
      </c>
      <c r="L7" s="70"/>
      <c r="M7" s="69">
        <v>236153</v>
      </c>
      <c r="N7" s="69">
        <v>188122</v>
      </c>
      <c r="O7" s="69">
        <v>399494</v>
      </c>
      <c r="P7" s="69">
        <v>1387214</v>
      </c>
    </row>
    <row r="8" spans="1:16" s="57" customFormat="1" ht="12.5" x14ac:dyDescent="0.35">
      <c r="A8" s="55"/>
      <c r="B8" s="62" t="s">
        <v>57</v>
      </c>
      <c r="C8" s="71">
        <v>162905</v>
      </c>
      <c r="D8" s="71">
        <v>551973</v>
      </c>
      <c r="E8" s="71">
        <v>14566</v>
      </c>
      <c r="F8" s="71">
        <v>21056</v>
      </c>
      <c r="G8" s="71">
        <v>383861</v>
      </c>
      <c r="H8" s="71">
        <v>596570</v>
      </c>
      <c r="I8" s="71">
        <v>246832</v>
      </c>
      <c r="J8" s="71">
        <v>129555</v>
      </c>
      <c r="K8" s="71">
        <v>697135</v>
      </c>
      <c r="L8" s="70"/>
      <c r="M8" s="71">
        <v>379331</v>
      </c>
      <c r="N8" s="71">
        <v>485423</v>
      </c>
      <c r="O8" s="71">
        <v>750500</v>
      </c>
      <c r="P8" s="71">
        <v>1356818</v>
      </c>
    </row>
    <row r="9" spans="1:16" ht="12.5" x14ac:dyDescent="0.35">
      <c r="B9" s="63" t="s">
        <v>58</v>
      </c>
      <c r="C9" s="72">
        <v>481940</v>
      </c>
      <c r="D9" s="72">
        <v>213753</v>
      </c>
      <c r="E9" s="72">
        <v>302486</v>
      </c>
      <c r="F9" s="72">
        <v>377002</v>
      </c>
      <c r="G9" s="72">
        <v>537200</v>
      </c>
      <c r="H9" s="72">
        <v>278032</v>
      </c>
      <c r="I9" s="72">
        <v>422429</v>
      </c>
      <c r="J9" s="72">
        <v>525500</v>
      </c>
      <c r="K9" s="72">
        <v>828333</v>
      </c>
      <c r="L9" s="70"/>
      <c r="M9" s="73">
        <v>720225</v>
      </c>
      <c r="N9" s="73">
        <v>1019466</v>
      </c>
      <c r="O9" s="73">
        <v>1375181</v>
      </c>
      <c r="P9" s="72">
        <v>1763161</v>
      </c>
    </row>
    <row r="10" spans="1:16" s="58" customFormat="1" ht="15" customHeight="1" x14ac:dyDescent="0.35">
      <c r="B10" s="63" t="s">
        <v>59</v>
      </c>
      <c r="C10" s="72">
        <v>-275455</v>
      </c>
      <c r="D10" s="72">
        <v>413940</v>
      </c>
      <c r="E10" s="72">
        <v>-233891</v>
      </c>
      <c r="F10" s="72">
        <v>-280898</v>
      </c>
      <c r="G10" s="72">
        <v>-91919</v>
      </c>
      <c r="H10" s="72">
        <v>382179</v>
      </c>
      <c r="I10" s="72">
        <v>-120735</v>
      </c>
      <c r="J10" s="72">
        <v>-353360</v>
      </c>
      <c r="K10" s="72">
        <v>-76706</v>
      </c>
      <c r="L10" s="74"/>
      <c r="M10" s="75">
        <v>-201322</v>
      </c>
      <c r="N10" s="75">
        <v>-369440</v>
      </c>
      <c r="O10" s="75">
        <v>-376304</v>
      </c>
      <c r="P10" s="72">
        <v>-183835</v>
      </c>
    </row>
    <row r="11" spans="1:16" ht="12.5" x14ac:dyDescent="0.35">
      <c r="B11" s="68" t="s">
        <v>42</v>
      </c>
      <c r="C11" s="76">
        <v>-43580</v>
      </c>
      <c r="D11" s="76">
        <v>-75720</v>
      </c>
      <c r="E11" s="76">
        <v>-54029</v>
      </c>
      <c r="F11" s="76">
        <v>-75048</v>
      </c>
      <c r="G11" s="76">
        <v>-61420</v>
      </c>
      <c r="H11" s="76">
        <v>-63641</v>
      </c>
      <c r="I11" s="76">
        <v>-54862</v>
      </c>
      <c r="J11" s="76">
        <v>-42585</v>
      </c>
      <c r="K11" s="76">
        <v>-54492</v>
      </c>
      <c r="L11" s="70"/>
      <c r="M11" s="76">
        <v>-139572</v>
      </c>
      <c r="N11" s="76">
        <v>-164603</v>
      </c>
      <c r="O11" s="76">
        <v>-248377</v>
      </c>
      <c r="P11" s="76">
        <v>-222508</v>
      </c>
    </row>
    <row r="12" spans="1:16" ht="5.15" customHeight="1" x14ac:dyDescent="0.35">
      <c r="B12" s="63"/>
      <c r="C12" s="72"/>
      <c r="D12" s="72"/>
      <c r="E12" s="72"/>
      <c r="F12" s="72"/>
      <c r="G12" s="72"/>
      <c r="H12" s="72"/>
      <c r="I12" s="72"/>
      <c r="J12" s="72"/>
      <c r="K12" s="72"/>
      <c r="L12" s="70"/>
      <c r="M12" s="72"/>
      <c r="N12" s="72"/>
      <c r="O12" s="72"/>
      <c r="P12" s="72"/>
    </row>
    <row r="13" spans="1:16" ht="12.5" x14ac:dyDescent="0.35">
      <c r="B13" s="62" t="s">
        <v>47</v>
      </c>
      <c r="C13" s="71">
        <v>-87507</v>
      </c>
      <c r="D13" s="71">
        <v>-74298</v>
      </c>
      <c r="E13" s="71">
        <v>-71214</v>
      </c>
      <c r="F13" s="71">
        <v>-236473</v>
      </c>
      <c r="G13" s="71">
        <v>-1037371</v>
      </c>
      <c r="H13" s="71">
        <v>-146879</v>
      </c>
      <c r="I13" s="71">
        <v>-185786</v>
      </c>
      <c r="J13" s="71">
        <v>-279677</v>
      </c>
      <c r="K13" s="71">
        <v>-452350</v>
      </c>
      <c r="L13" s="70"/>
      <c r="M13" s="71">
        <v>-279472</v>
      </c>
      <c r="N13" s="71">
        <v>-604498</v>
      </c>
      <c r="O13" s="71">
        <v>-469492</v>
      </c>
      <c r="P13" s="71">
        <v>-1649713</v>
      </c>
    </row>
    <row r="14" spans="1:16" ht="12.5" x14ac:dyDescent="0.35">
      <c r="B14" s="63" t="s">
        <v>43</v>
      </c>
      <c r="C14" s="72">
        <v>0</v>
      </c>
      <c r="D14" s="72">
        <v>-34014</v>
      </c>
      <c r="E14" s="72">
        <v>0</v>
      </c>
      <c r="F14" s="72">
        <v>32577</v>
      </c>
      <c r="G14" s="72">
        <v>-932</v>
      </c>
      <c r="H14" s="72">
        <v>-1589</v>
      </c>
      <c r="I14" s="72">
        <v>-509</v>
      </c>
      <c r="J14" s="72">
        <v>-3090</v>
      </c>
      <c r="K14" s="72">
        <v>-2314</v>
      </c>
      <c r="L14" s="70"/>
      <c r="M14" s="72">
        <v>-4600</v>
      </c>
      <c r="N14" s="72">
        <v>-18394</v>
      </c>
      <c r="O14" s="72">
        <v>-1437</v>
      </c>
      <c r="P14" s="72">
        <v>-6120</v>
      </c>
    </row>
    <row r="15" spans="1:16" ht="12.5" x14ac:dyDescent="0.35">
      <c r="B15" s="63" t="s">
        <v>44</v>
      </c>
      <c r="C15" s="72">
        <v>-15528</v>
      </c>
      <c r="D15" s="72">
        <v>15528</v>
      </c>
      <c r="E15" s="72">
        <v>0</v>
      </c>
      <c r="F15" s="72">
        <v>-36012</v>
      </c>
      <c r="G15" s="72">
        <v>0</v>
      </c>
      <c r="H15" s="72">
        <v>0</v>
      </c>
      <c r="I15" s="72">
        <v>0</v>
      </c>
      <c r="J15" s="72">
        <v>0</v>
      </c>
      <c r="K15" s="72">
        <v>0</v>
      </c>
      <c r="L15" s="70"/>
      <c r="M15" s="72">
        <v>0</v>
      </c>
      <c r="N15" s="72">
        <v>-99959</v>
      </c>
      <c r="O15" s="72">
        <v>-36012</v>
      </c>
      <c r="P15" s="72">
        <v>0</v>
      </c>
    </row>
    <row r="16" spans="1:16" ht="12.5" x14ac:dyDescent="0.35">
      <c r="B16" s="63" t="s">
        <v>45</v>
      </c>
      <c r="C16" s="72">
        <v>-71979</v>
      </c>
      <c r="D16" s="72">
        <v>-55812</v>
      </c>
      <c r="E16" s="72">
        <v>-71214</v>
      </c>
      <c r="F16" s="72">
        <v>-233038</v>
      </c>
      <c r="G16" s="72">
        <v>-1036439</v>
      </c>
      <c r="H16" s="72">
        <v>-145290</v>
      </c>
      <c r="I16" s="72">
        <v>-185277</v>
      </c>
      <c r="J16" s="72">
        <v>-276587</v>
      </c>
      <c r="K16" s="72">
        <v>-450036</v>
      </c>
      <c r="L16" s="70"/>
      <c r="M16" s="72">
        <v>-303788</v>
      </c>
      <c r="N16" s="72">
        <v>-486145</v>
      </c>
      <c r="O16" s="72">
        <v>-432043</v>
      </c>
      <c r="P16" s="72">
        <v>-1643593</v>
      </c>
    </row>
    <row r="17" spans="1:16" ht="12.5" x14ac:dyDescent="0.35">
      <c r="B17" s="68" t="s">
        <v>46</v>
      </c>
      <c r="C17" s="76">
        <v>0</v>
      </c>
      <c r="D17" s="76">
        <v>0</v>
      </c>
      <c r="E17" s="76">
        <v>0</v>
      </c>
      <c r="F17" s="76">
        <v>0</v>
      </c>
      <c r="G17" s="76" t="s">
        <v>88</v>
      </c>
      <c r="H17" s="76"/>
      <c r="I17" s="76">
        <v>0</v>
      </c>
      <c r="J17" s="76">
        <v>0</v>
      </c>
      <c r="K17" s="76">
        <v>0</v>
      </c>
      <c r="L17" s="70"/>
      <c r="M17" s="76">
        <v>28916</v>
      </c>
      <c r="N17" s="76">
        <v>0</v>
      </c>
      <c r="O17" s="76">
        <v>0</v>
      </c>
      <c r="P17" s="76">
        <v>0</v>
      </c>
    </row>
    <row r="18" spans="1:16" ht="5.15" customHeight="1" x14ac:dyDescent="0.35">
      <c r="B18" s="63"/>
      <c r="C18" s="72"/>
      <c r="D18" s="72"/>
      <c r="E18" s="72"/>
      <c r="F18" s="72"/>
      <c r="G18" s="72"/>
      <c r="H18" s="72"/>
      <c r="I18" s="72"/>
      <c r="J18" s="72"/>
      <c r="K18" s="72"/>
      <c r="L18" s="70"/>
      <c r="M18" s="72"/>
      <c r="N18" s="72"/>
      <c r="O18" s="72"/>
      <c r="P18" s="72"/>
    </row>
    <row r="19" spans="1:16" ht="12.5" x14ac:dyDescent="0.35">
      <c r="B19" s="62" t="s">
        <v>48</v>
      </c>
      <c r="C19" s="71">
        <v>-22160</v>
      </c>
      <c r="D19" s="71">
        <v>965004</v>
      </c>
      <c r="E19" s="71">
        <v>-57646</v>
      </c>
      <c r="F19" s="71">
        <v>-212214</v>
      </c>
      <c r="G19" s="71">
        <v>-76200</v>
      </c>
      <c r="H19" s="71">
        <v>32751</v>
      </c>
      <c r="I19" s="71">
        <v>-155337</v>
      </c>
      <c r="J19" s="71">
        <v>-206751</v>
      </c>
      <c r="K19" s="71">
        <v>554514</v>
      </c>
      <c r="L19" s="70"/>
      <c r="M19" s="71">
        <v>-147830</v>
      </c>
      <c r="N19" s="71">
        <v>338635</v>
      </c>
      <c r="O19" s="71">
        <v>672984</v>
      </c>
      <c r="P19" s="71">
        <v>-405537</v>
      </c>
    </row>
    <row r="20" spans="1:16" ht="12.5" x14ac:dyDescent="0.35">
      <c r="B20" s="63" t="s">
        <v>60</v>
      </c>
      <c r="C20" s="72">
        <v>-14756</v>
      </c>
      <c r="D20" s="72">
        <v>1003766</v>
      </c>
      <c r="E20" s="72">
        <v>-50215</v>
      </c>
      <c r="F20" s="72">
        <v>-153276</v>
      </c>
      <c r="G20" s="72">
        <v>-57032</v>
      </c>
      <c r="H20" s="72">
        <v>228678</v>
      </c>
      <c r="I20" s="72">
        <v>29011</v>
      </c>
      <c r="J20" s="72">
        <v>-94410</v>
      </c>
      <c r="K20" s="72">
        <v>572774</v>
      </c>
      <c r="L20" s="70"/>
      <c r="M20" s="72">
        <v>-4146</v>
      </c>
      <c r="N20" s="72">
        <v>621392</v>
      </c>
      <c r="O20" s="72">
        <v>785519</v>
      </c>
      <c r="P20" s="72">
        <v>106247</v>
      </c>
    </row>
    <row r="21" spans="1:16" ht="12.5" x14ac:dyDescent="0.35">
      <c r="B21" s="63" t="s">
        <v>61</v>
      </c>
      <c r="C21" s="77">
        <v>-7404</v>
      </c>
      <c r="D21" s="77">
        <v>-38762</v>
      </c>
      <c r="E21" s="72">
        <v>-7431</v>
      </c>
      <c r="F21" s="72">
        <v>-58938</v>
      </c>
      <c r="G21" s="72">
        <v>-21168</v>
      </c>
      <c r="H21" s="72">
        <v>-196778</v>
      </c>
      <c r="I21" s="72">
        <v>-184348</v>
      </c>
      <c r="J21" s="72">
        <v>-112341</v>
      </c>
      <c r="K21" s="72">
        <v>-18260</v>
      </c>
      <c r="L21" s="70"/>
      <c r="M21" s="77">
        <v>-143684</v>
      </c>
      <c r="N21" s="77">
        <v>-282757</v>
      </c>
      <c r="O21" s="77">
        <v>-112535</v>
      </c>
      <c r="P21" s="72">
        <v>-514635</v>
      </c>
    </row>
    <row r="22" spans="1:16" ht="12.5" x14ac:dyDescent="0.35">
      <c r="B22" s="68" t="s">
        <v>54</v>
      </c>
      <c r="C22" s="76">
        <v>0</v>
      </c>
      <c r="D22" s="76">
        <v>0</v>
      </c>
      <c r="E22" s="76">
        <v>0</v>
      </c>
      <c r="F22" s="76">
        <v>0</v>
      </c>
      <c r="G22" s="76">
        <v>2000</v>
      </c>
      <c r="H22" s="76">
        <v>851</v>
      </c>
      <c r="I22" s="76">
        <v>0</v>
      </c>
      <c r="J22" s="76">
        <v>0</v>
      </c>
      <c r="K22" s="76">
        <v>0</v>
      </c>
      <c r="L22" s="70"/>
      <c r="M22" s="76">
        <v>0</v>
      </c>
      <c r="N22" s="76">
        <v>0</v>
      </c>
      <c r="O22" s="76">
        <v>0</v>
      </c>
      <c r="P22" s="76">
        <v>2851</v>
      </c>
    </row>
    <row r="23" spans="1:16" ht="5.15" customHeight="1" x14ac:dyDescent="0.35">
      <c r="B23" s="63"/>
      <c r="C23" s="72"/>
      <c r="D23" s="72"/>
      <c r="E23" s="72"/>
      <c r="F23" s="72"/>
      <c r="G23" s="72"/>
      <c r="H23" s="72"/>
      <c r="I23" s="72"/>
      <c r="J23" s="72"/>
      <c r="K23" s="72"/>
      <c r="L23" s="70"/>
      <c r="M23" s="72"/>
      <c r="N23" s="72"/>
      <c r="O23" s="72"/>
      <c r="P23" s="72"/>
    </row>
    <row r="24" spans="1:16" s="59" customFormat="1" ht="13" x14ac:dyDescent="0.35">
      <c r="A24" s="58"/>
      <c r="B24" s="64" t="s">
        <v>49</v>
      </c>
      <c r="C24" s="78">
        <v>53238</v>
      </c>
      <c r="D24" s="78">
        <v>1442679</v>
      </c>
      <c r="E24" s="78">
        <v>-114294</v>
      </c>
      <c r="F24" s="78">
        <v>-427631</v>
      </c>
      <c r="G24" s="78">
        <v>-729710</v>
      </c>
      <c r="H24" s="78">
        <v>482442</v>
      </c>
      <c r="I24" s="78">
        <v>-94291</v>
      </c>
      <c r="J24" s="78">
        <v>-356873</v>
      </c>
      <c r="K24" s="78">
        <v>799299</v>
      </c>
      <c r="L24" s="79"/>
      <c r="M24" s="78">
        <v>-47971</v>
      </c>
      <c r="N24" s="78">
        <v>219560</v>
      </c>
      <c r="O24" s="78">
        <v>953992</v>
      </c>
      <c r="P24" s="78">
        <v>-698432</v>
      </c>
    </row>
    <row r="25" spans="1:16" ht="5.15" customHeight="1" x14ac:dyDescent="0.35">
      <c r="B25" s="63"/>
      <c r="C25" s="72"/>
      <c r="D25" s="72"/>
      <c r="E25" s="72"/>
      <c r="F25" s="72"/>
      <c r="G25" s="72"/>
      <c r="H25" s="72"/>
      <c r="I25" s="72"/>
      <c r="J25" s="72"/>
      <c r="K25" s="72"/>
      <c r="L25" s="70"/>
      <c r="M25" s="72"/>
      <c r="N25" s="72"/>
      <c r="O25" s="72"/>
      <c r="P25" s="72"/>
    </row>
    <row r="26" spans="1:16" ht="12.5" x14ac:dyDescent="0.35">
      <c r="B26" s="65" t="s">
        <v>50</v>
      </c>
      <c r="C26" s="80">
        <v>55509</v>
      </c>
      <c r="D26" s="80">
        <v>-12736</v>
      </c>
      <c r="E26" s="72">
        <v>-11140</v>
      </c>
      <c r="F26" s="72">
        <v>2095</v>
      </c>
      <c r="G26" s="80">
        <v>46107</v>
      </c>
      <c r="H26" s="80">
        <v>-76743</v>
      </c>
      <c r="I26" s="72">
        <v>8700</v>
      </c>
      <c r="J26" s="72">
        <v>50526</v>
      </c>
      <c r="K26" s="72">
        <v>-104468</v>
      </c>
      <c r="L26" s="70"/>
      <c r="M26" s="72">
        <v>-60</v>
      </c>
      <c r="N26" s="72">
        <v>-8188</v>
      </c>
      <c r="O26" s="72">
        <v>33728</v>
      </c>
      <c r="P26" s="80">
        <v>28590</v>
      </c>
    </row>
    <row r="27" spans="1:16" ht="5.15" customHeight="1" x14ac:dyDescent="0.35">
      <c r="B27" s="63"/>
      <c r="C27" s="72"/>
      <c r="D27" s="72"/>
      <c r="E27" s="72"/>
      <c r="F27" s="72"/>
      <c r="G27" s="72"/>
      <c r="H27" s="72"/>
      <c r="I27" s="72"/>
      <c r="J27" s="72"/>
      <c r="K27" s="72"/>
      <c r="L27" s="70"/>
      <c r="M27" s="72"/>
      <c r="N27" s="72"/>
      <c r="O27" s="72"/>
      <c r="P27" s="72"/>
    </row>
    <row r="28" spans="1:16" s="60" customFormat="1" ht="12.5" x14ac:dyDescent="0.35">
      <c r="A28" s="55"/>
      <c r="B28" s="66" t="s">
        <v>52</v>
      </c>
      <c r="C28" s="81">
        <v>508241</v>
      </c>
      <c r="D28" s="81">
        <v>1938184</v>
      </c>
      <c r="E28" s="81">
        <v>1812750</v>
      </c>
      <c r="F28" s="81">
        <v>1387214</v>
      </c>
      <c r="G28" s="81">
        <v>703611</v>
      </c>
      <c r="H28" s="81">
        <v>1109310</v>
      </c>
      <c r="I28" s="81">
        <v>1023719</v>
      </c>
      <c r="J28" s="81">
        <v>717372</v>
      </c>
      <c r="K28" s="81">
        <v>1412203</v>
      </c>
      <c r="L28" s="70"/>
      <c r="M28" s="81">
        <v>188122</v>
      </c>
      <c r="N28" s="81">
        <v>399494</v>
      </c>
      <c r="O28" s="81">
        <v>1387214</v>
      </c>
      <c r="P28" s="81">
        <v>717372</v>
      </c>
    </row>
    <row r="29" spans="1:16" ht="5.15" customHeight="1" x14ac:dyDescent="0.35">
      <c r="B29" s="63"/>
      <c r="C29" s="82"/>
      <c r="D29" s="82"/>
      <c r="E29" s="82"/>
      <c r="F29" s="82"/>
      <c r="G29" s="82"/>
      <c r="H29" s="82"/>
      <c r="I29" s="82"/>
      <c r="J29" s="82"/>
      <c r="K29" s="82"/>
      <c r="L29" s="70"/>
      <c r="M29" s="83"/>
      <c r="N29" s="83"/>
      <c r="O29" s="83"/>
      <c r="P29" s="82"/>
    </row>
    <row r="30" spans="1:16" ht="12.5" x14ac:dyDescent="0.35">
      <c r="B30" s="67" t="s">
        <v>53</v>
      </c>
      <c r="C30" s="75">
        <v>108747</v>
      </c>
      <c r="D30" s="75">
        <v>1429943</v>
      </c>
      <c r="E30" s="75">
        <v>-125434</v>
      </c>
      <c r="F30" s="75">
        <v>-425536</v>
      </c>
      <c r="G30" s="75">
        <v>-683603</v>
      </c>
      <c r="H30" s="75">
        <v>405699</v>
      </c>
      <c r="I30" s="75">
        <v>-85591</v>
      </c>
      <c r="J30" s="75">
        <v>-306347</v>
      </c>
      <c r="K30" s="75">
        <v>694831</v>
      </c>
      <c r="L30" s="70"/>
      <c r="M30" s="75">
        <v>-48031</v>
      </c>
      <c r="N30" s="75">
        <v>211372</v>
      </c>
      <c r="O30" s="75">
        <v>987720</v>
      </c>
      <c r="P30" s="75">
        <v>-669842</v>
      </c>
    </row>
    <row r="31" spans="1:16" ht="12.5" x14ac:dyDescent="0.35"/>
    <row r="32" spans="1:16" ht="14.25" customHeight="1" x14ac:dyDescent="0.35"/>
  </sheetData>
  <mergeCells count="13">
    <mergeCell ref="P5:P6"/>
    <mergeCell ref="C5:C6"/>
    <mergeCell ref="D5:D6"/>
    <mergeCell ref="E5:E6"/>
    <mergeCell ref="F5:F6"/>
    <mergeCell ref="G5:G6"/>
    <mergeCell ref="H5:H6"/>
    <mergeCell ref="I5:I6"/>
    <mergeCell ref="M5:M6"/>
    <mergeCell ref="N5:N6"/>
    <mergeCell ref="O5:O6"/>
    <mergeCell ref="J5:J6"/>
    <mergeCell ref="K5:K6"/>
  </mergeCells>
  <hyperlinks>
    <hyperlink ref="P1" location="Índice!A1" display="Voltar" xr:uid="{A3230069-6EB8-4740-A578-C81DA287A6BF}"/>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AFCA-005F-4ED4-8025-05342884BAE3}">
  <dimension ref="A1:XFC68"/>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C13" sqref="C13"/>
    </sheetView>
  </sheetViews>
  <sheetFormatPr defaultColWidth="0" defaultRowHeight="12.5" x14ac:dyDescent="0.25"/>
  <cols>
    <col min="1" max="1" width="2.453125" style="6" customWidth="1"/>
    <col min="2" max="2" width="41.54296875" style="6" bestFit="1" customWidth="1"/>
    <col min="3" max="3" width="20.26953125" style="6" bestFit="1" customWidth="1"/>
    <col min="4" max="9" width="10.54296875" style="6" customWidth="1"/>
    <col min="10" max="13" width="10.54296875" style="6" hidden="1" customWidth="1"/>
    <col min="14" max="17" width="0" style="6" hidden="1" customWidth="1"/>
    <col min="18" max="16384" width="9.1796875" style="6" hidden="1"/>
  </cols>
  <sheetData>
    <row r="1" spans="1:13" x14ac:dyDescent="0.25">
      <c r="I1" s="7" t="s">
        <v>99</v>
      </c>
    </row>
    <row r="2" spans="1:13" ht="15.5" x14ac:dyDescent="0.35">
      <c r="B2" s="8" t="s">
        <v>113</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99"/>
      <c r="C5" s="96"/>
      <c r="D5" s="96"/>
      <c r="E5" s="96"/>
      <c r="F5" s="96"/>
      <c r="G5" s="96"/>
      <c r="H5" s="96"/>
      <c r="I5" s="96"/>
      <c r="J5" s="96"/>
      <c r="K5" s="96"/>
      <c r="L5" s="96"/>
      <c r="M5" s="96"/>
    </row>
    <row r="6" spans="1:13" x14ac:dyDescent="0.25">
      <c r="B6" s="99"/>
      <c r="C6" s="97"/>
      <c r="D6" s="97"/>
      <c r="E6" s="97"/>
      <c r="F6" s="97"/>
      <c r="G6" s="97"/>
      <c r="H6" s="97"/>
      <c r="I6" s="97"/>
      <c r="J6" s="97"/>
      <c r="K6" s="97"/>
      <c r="L6" s="97"/>
      <c r="M6" s="97"/>
    </row>
    <row r="7" spans="1:13" s="12" customFormat="1" ht="13" x14ac:dyDescent="0.25">
      <c r="A7" s="6"/>
      <c r="B7" s="98"/>
      <c r="C7" s="98"/>
      <c r="D7" s="98"/>
      <c r="E7" s="98"/>
      <c r="F7" s="98"/>
      <c r="G7" s="98"/>
      <c r="H7" s="98"/>
      <c r="I7" s="14"/>
      <c r="J7" s="14"/>
      <c r="K7" s="14"/>
      <c r="L7" s="14"/>
      <c r="M7" s="14"/>
    </row>
    <row r="8" spans="1:13" s="12" customFormat="1" ht="13" x14ac:dyDescent="0.3">
      <c r="A8" s="6"/>
      <c r="B8" s="27" t="s">
        <v>104</v>
      </c>
      <c r="C8" s="88" t="s">
        <v>103</v>
      </c>
      <c r="D8" s="29"/>
      <c r="E8" s="14"/>
      <c r="F8" s="14"/>
      <c r="G8" s="14"/>
      <c r="H8" s="14"/>
      <c r="I8" s="14"/>
      <c r="J8" s="14"/>
      <c r="K8" s="14"/>
      <c r="L8" s="14"/>
      <c r="M8" s="14"/>
    </row>
    <row r="9" spans="1:13" s="12" customFormat="1" ht="13" x14ac:dyDescent="0.3">
      <c r="A9" s="6"/>
      <c r="B9" s="27" t="s">
        <v>108</v>
      </c>
      <c r="C9" s="89">
        <v>22831</v>
      </c>
      <c r="D9" s="29"/>
      <c r="E9" s="14"/>
      <c r="F9" s="14"/>
      <c r="G9" s="14"/>
      <c r="H9" s="14"/>
      <c r="I9" s="14"/>
      <c r="J9" s="14"/>
      <c r="K9" s="14"/>
      <c r="L9" s="14"/>
      <c r="M9" s="14"/>
    </row>
    <row r="10" spans="1:13" s="12" customFormat="1" ht="13" x14ac:dyDescent="0.3">
      <c r="A10" s="6"/>
      <c r="B10" s="27" t="s">
        <v>101</v>
      </c>
      <c r="C10" s="88" t="s">
        <v>105</v>
      </c>
      <c r="D10" s="29"/>
      <c r="E10" s="14"/>
      <c r="F10" s="14"/>
      <c r="G10" s="14"/>
      <c r="H10" s="14"/>
      <c r="I10" s="14"/>
      <c r="J10" s="14"/>
      <c r="K10" s="14"/>
      <c r="L10" s="14"/>
      <c r="M10" s="14"/>
    </row>
    <row r="11" spans="1:13" s="18" customFormat="1" ht="13" x14ac:dyDescent="0.3">
      <c r="A11" s="15"/>
      <c r="B11" s="30" t="s">
        <v>102</v>
      </c>
      <c r="C11" s="90" t="s">
        <v>123</v>
      </c>
      <c r="D11" s="28"/>
      <c r="E11" s="11"/>
      <c r="F11" s="11"/>
      <c r="G11" s="11"/>
      <c r="H11" s="11"/>
      <c r="I11" s="11"/>
      <c r="J11" s="11"/>
      <c r="K11" s="11"/>
      <c r="L11" s="11"/>
      <c r="M11" s="11"/>
    </row>
    <row r="12" spans="1:13" s="18" customFormat="1" ht="13" x14ac:dyDescent="0.3">
      <c r="A12" s="15"/>
      <c r="B12" s="30"/>
      <c r="C12" s="101" t="s">
        <v>124</v>
      </c>
      <c r="D12" s="28"/>
      <c r="E12" s="11"/>
      <c r="F12" s="11"/>
      <c r="G12" s="11"/>
      <c r="H12" s="11"/>
      <c r="I12" s="11"/>
      <c r="J12" s="11"/>
      <c r="K12" s="11"/>
      <c r="L12" s="11"/>
      <c r="M12" s="11"/>
    </row>
    <row r="13" spans="1:13" s="19" customFormat="1" ht="13" x14ac:dyDescent="0.3">
      <c r="A13" s="6"/>
      <c r="B13" s="30" t="s">
        <v>106</v>
      </c>
      <c r="C13" s="90" t="s">
        <v>107</v>
      </c>
      <c r="D13" s="29"/>
      <c r="E13" s="14"/>
      <c r="F13" s="14"/>
      <c r="G13" s="14"/>
      <c r="H13" s="14"/>
      <c r="I13" s="14"/>
      <c r="J13" s="14"/>
      <c r="K13" s="14"/>
      <c r="L13" s="14"/>
      <c r="M13" s="14"/>
    </row>
    <row r="14" spans="1:13" s="19" customFormat="1" ht="13" x14ac:dyDescent="0.3">
      <c r="A14" s="6"/>
      <c r="B14" s="17"/>
      <c r="C14" s="11"/>
      <c r="D14" s="11"/>
      <c r="E14" s="11"/>
      <c r="F14" s="11"/>
      <c r="G14" s="11"/>
      <c r="H14" s="11"/>
      <c r="I14" s="11"/>
      <c r="J14" s="11"/>
      <c r="K14" s="11"/>
      <c r="L14" s="11"/>
      <c r="M14" s="11"/>
    </row>
    <row r="15" spans="1:13" s="19" customFormat="1" x14ac:dyDescent="0.25">
      <c r="A15" s="6"/>
      <c r="B15" s="13"/>
      <c r="C15" s="14"/>
      <c r="D15" s="14"/>
      <c r="E15" s="14"/>
      <c r="F15" s="14"/>
      <c r="G15" s="14"/>
      <c r="H15" s="14"/>
      <c r="I15" s="14"/>
      <c r="J15" s="14"/>
      <c r="K15" s="14"/>
      <c r="L15" s="14"/>
      <c r="M15" s="14"/>
    </row>
    <row r="16" spans="1:13" s="19" customFormat="1" x14ac:dyDescent="0.25">
      <c r="A16" s="6"/>
      <c r="B16" s="13"/>
      <c r="C16" s="14"/>
      <c r="D16" s="14"/>
      <c r="E16" s="14"/>
      <c r="F16" s="14"/>
      <c r="G16" s="14"/>
      <c r="H16" s="14"/>
      <c r="I16" s="14"/>
      <c r="J16" s="14"/>
      <c r="K16" s="14"/>
      <c r="L16" s="14"/>
      <c r="M16" s="14"/>
    </row>
    <row r="17" spans="1:16383" s="19" customFormat="1" x14ac:dyDescent="0.25">
      <c r="A17" s="6"/>
      <c r="B17" s="13"/>
      <c r="C17" s="14"/>
      <c r="D17" s="14"/>
      <c r="E17" s="14"/>
      <c r="F17" s="14"/>
      <c r="G17" s="14"/>
      <c r="H17" s="14"/>
      <c r="I17" s="14"/>
      <c r="J17" s="14"/>
      <c r="K17" s="14"/>
      <c r="L17" s="14"/>
      <c r="M17" s="14"/>
    </row>
    <row r="18" spans="1:16383" s="19" customFormat="1" x14ac:dyDescent="0.25">
      <c r="A18" s="6"/>
      <c r="B18" s="13"/>
      <c r="C18" s="14"/>
      <c r="D18" s="14"/>
      <c r="E18" s="14"/>
      <c r="F18" s="14"/>
      <c r="G18" s="14"/>
      <c r="H18" s="14"/>
      <c r="I18" s="14"/>
      <c r="J18" s="14"/>
      <c r="K18" s="14"/>
      <c r="L18" s="14"/>
      <c r="M18" s="14"/>
    </row>
    <row r="19" spans="1:16383" s="19" customFormat="1" x14ac:dyDescent="0.25">
      <c r="A19" s="6"/>
      <c r="B19" s="13"/>
      <c r="C19" s="14"/>
      <c r="D19" s="14"/>
      <c r="E19" s="14"/>
      <c r="F19" s="14"/>
      <c r="G19" s="14"/>
      <c r="H19" s="14"/>
      <c r="I19" s="14"/>
      <c r="J19" s="14"/>
      <c r="K19" s="14"/>
      <c r="L19" s="14"/>
      <c r="M19" s="14"/>
    </row>
    <row r="20" spans="1:16383" s="18" customFormat="1" ht="13" x14ac:dyDescent="0.3">
      <c r="A20" s="15"/>
      <c r="B20" s="17"/>
      <c r="C20" s="11"/>
      <c r="D20" s="11"/>
      <c r="E20" s="11"/>
      <c r="F20" s="11"/>
      <c r="G20" s="11"/>
      <c r="H20" s="11"/>
      <c r="I20" s="11"/>
      <c r="J20" s="11"/>
      <c r="K20" s="11"/>
      <c r="L20" s="11"/>
      <c r="M20" s="11"/>
    </row>
    <row r="21" spans="1:16383" s="19" customFormat="1" x14ac:dyDescent="0.25">
      <c r="A21" s="6"/>
      <c r="B21" s="13"/>
      <c r="C21" s="14"/>
      <c r="D21" s="14"/>
      <c r="E21" s="14"/>
      <c r="F21" s="14"/>
      <c r="G21" s="14"/>
      <c r="H21" s="14"/>
      <c r="I21" s="14"/>
      <c r="J21" s="14"/>
      <c r="K21" s="14"/>
      <c r="L21" s="14"/>
      <c r="M21" s="14"/>
    </row>
    <row r="22" spans="1:16383" s="19" customFormat="1" x14ac:dyDescent="0.25">
      <c r="A22" s="6"/>
      <c r="B22" s="13"/>
      <c r="C22" s="14"/>
      <c r="D22" s="14"/>
      <c r="E22" s="14"/>
      <c r="F22" s="14"/>
      <c r="G22" s="14"/>
      <c r="H22" s="14"/>
      <c r="I22" s="14"/>
      <c r="J22" s="14"/>
      <c r="K22" s="14"/>
      <c r="L22" s="14"/>
      <c r="M22" s="14"/>
    </row>
    <row r="23" spans="1:16383" s="19" customFormat="1" ht="13" x14ac:dyDescent="0.3">
      <c r="A23" s="6"/>
      <c r="B23" s="17"/>
      <c r="C23" s="11"/>
      <c r="D23" s="11"/>
      <c r="E23" s="11"/>
      <c r="F23" s="11"/>
      <c r="G23" s="11"/>
      <c r="H23" s="11"/>
      <c r="I23" s="11"/>
      <c r="J23" s="11"/>
      <c r="K23" s="11"/>
      <c r="L23" s="11"/>
      <c r="M23" s="11"/>
    </row>
    <row r="24" spans="1:16383" s="19" customFormat="1" x14ac:dyDescent="0.25">
      <c r="A24" s="6"/>
      <c r="B24" s="13"/>
      <c r="C24" s="84"/>
      <c r="D24" s="84"/>
      <c r="E24" s="84"/>
      <c r="F24" s="84"/>
      <c r="G24" s="84"/>
      <c r="H24" s="84"/>
      <c r="I24" s="84"/>
      <c r="J24" s="85"/>
      <c r="K24" s="85"/>
      <c r="L24" s="85"/>
      <c r="M24" s="86"/>
    </row>
    <row r="25" spans="1:16383" s="19" customFormat="1" x14ac:dyDescent="0.25">
      <c r="A25" s="6"/>
      <c r="B25" s="99"/>
      <c r="C25" s="96"/>
      <c r="D25" s="96"/>
      <c r="E25" s="96"/>
      <c r="F25" s="96"/>
      <c r="G25" s="96"/>
      <c r="H25" s="96"/>
      <c r="I25" s="96"/>
      <c r="J25" s="96"/>
      <c r="K25" s="96"/>
      <c r="L25" s="96"/>
      <c r="M25" s="9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c r="WWK25" s="6"/>
      <c r="WWL25" s="6"/>
      <c r="WWM25" s="6"/>
      <c r="WWN25" s="6"/>
      <c r="WWO25" s="6"/>
      <c r="WWP25" s="6"/>
      <c r="WWQ25" s="6"/>
      <c r="WWR25" s="6"/>
      <c r="WWS25" s="6"/>
      <c r="WWT25" s="6"/>
      <c r="WWU25" s="6"/>
      <c r="WWV25" s="6"/>
      <c r="WWW25" s="6"/>
      <c r="WWX25" s="6"/>
      <c r="WWY25" s="6"/>
      <c r="WWZ25" s="6"/>
      <c r="WXA25" s="6"/>
      <c r="WXB25" s="6"/>
      <c r="WXC25" s="6"/>
      <c r="WXD25" s="6"/>
      <c r="WXE25" s="6"/>
      <c r="WXF25" s="6"/>
      <c r="WXG25" s="6"/>
      <c r="WXH25" s="6"/>
      <c r="WXI25" s="6"/>
      <c r="WXJ25" s="6"/>
      <c r="WXK25" s="6"/>
      <c r="WXL25" s="6"/>
      <c r="WXM25" s="6"/>
      <c r="WXN25" s="6"/>
      <c r="WXO25" s="6"/>
      <c r="WXP25" s="6"/>
      <c r="WXQ25" s="6"/>
      <c r="WXR25" s="6"/>
      <c r="WXS25" s="6"/>
      <c r="WXT25" s="6"/>
      <c r="WXU25" s="6"/>
      <c r="WXV25" s="6"/>
      <c r="WXW25" s="6"/>
      <c r="WXX25" s="6"/>
      <c r="WXY25" s="6"/>
      <c r="WXZ25" s="6"/>
      <c r="WYA25" s="6"/>
      <c r="WYB25" s="6"/>
      <c r="WYC25" s="6"/>
      <c r="WYD25" s="6"/>
      <c r="WYE25" s="6"/>
      <c r="WYF25" s="6"/>
      <c r="WYG25" s="6"/>
      <c r="WYH25" s="6"/>
      <c r="WYI25" s="6"/>
      <c r="WYJ25" s="6"/>
      <c r="WYK25" s="6"/>
      <c r="WYL25" s="6"/>
      <c r="WYM25" s="6"/>
      <c r="WYN25" s="6"/>
      <c r="WYO25" s="6"/>
      <c r="WYP25" s="6"/>
      <c r="WYQ25" s="6"/>
      <c r="WYR25" s="6"/>
      <c r="WYS25" s="6"/>
      <c r="WYT25" s="6"/>
      <c r="WYU25" s="6"/>
      <c r="WYV25" s="6"/>
      <c r="WYW25" s="6"/>
      <c r="WYX25" s="6"/>
      <c r="WYY25" s="6"/>
      <c r="WYZ25" s="6"/>
      <c r="WZA25" s="6"/>
      <c r="WZB25" s="6"/>
      <c r="WZC25" s="6"/>
      <c r="WZD25" s="6"/>
      <c r="WZE25" s="6"/>
      <c r="WZF25" s="6"/>
      <c r="WZG25" s="6"/>
      <c r="WZH25" s="6"/>
      <c r="WZI25" s="6"/>
      <c r="WZJ25" s="6"/>
      <c r="WZK25" s="6"/>
      <c r="WZL25" s="6"/>
      <c r="WZM25" s="6"/>
      <c r="WZN25" s="6"/>
      <c r="WZO25" s="6"/>
      <c r="WZP25" s="6"/>
      <c r="WZQ25" s="6"/>
      <c r="WZR25" s="6"/>
      <c r="WZS25" s="6"/>
      <c r="WZT25" s="6"/>
      <c r="WZU25" s="6"/>
      <c r="WZV25" s="6"/>
      <c r="WZW25" s="6"/>
      <c r="WZX25" s="6"/>
      <c r="WZY25" s="6"/>
      <c r="WZZ25" s="6"/>
      <c r="XAA25" s="6"/>
      <c r="XAB25" s="6"/>
      <c r="XAC25" s="6"/>
      <c r="XAD25" s="6"/>
      <c r="XAE25" s="6"/>
      <c r="XAF25" s="6"/>
      <c r="XAG25" s="6"/>
      <c r="XAH25" s="6"/>
      <c r="XAI25" s="6"/>
      <c r="XAJ25" s="6"/>
      <c r="XAK25" s="6"/>
      <c r="XAL25" s="6"/>
      <c r="XAM25" s="6"/>
      <c r="XAN25" s="6"/>
      <c r="XAO25" s="6"/>
      <c r="XAP25" s="6"/>
      <c r="XAQ25" s="6"/>
      <c r="XAR25" s="6"/>
      <c r="XAS25" s="6"/>
      <c r="XAT25" s="6"/>
      <c r="XAU25" s="6"/>
      <c r="XAV25" s="6"/>
      <c r="XAW25" s="6"/>
      <c r="XAX25" s="6"/>
      <c r="XAY25" s="6"/>
      <c r="XAZ25" s="6"/>
      <c r="XBA25" s="6"/>
      <c r="XBB25" s="6"/>
      <c r="XBC25" s="6"/>
      <c r="XBD25" s="6"/>
      <c r="XBE25" s="6"/>
      <c r="XBF25" s="6"/>
      <c r="XBG25" s="6"/>
      <c r="XBH25" s="6"/>
      <c r="XBI25" s="6"/>
      <c r="XBJ25" s="6"/>
      <c r="XBK25" s="6"/>
      <c r="XBL25" s="6"/>
      <c r="XBM25" s="6"/>
      <c r="XBN25" s="6"/>
      <c r="XBO25" s="6"/>
      <c r="XBP25" s="6"/>
      <c r="XBQ25" s="6"/>
      <c r="XBR25" s="6"/>
      <c r="XBS25" s="6"/>
      <c r="XBT25" s="6"/>
      <c r="XBU25" s="6"/>
      <c r="XBV25" s="6"/>
      <c r="XBW25" s="6"/>
      <c r="XBX25" s="6"/>
      <c r="XBY25" s="6"/>
      <c r="XBZ25" s="6"/>
      <c r="XCA25" s="6"/>
      <c r="XCB25" s="6"/>
      <c r="XCC25" s="6"/>
      <c r="XCD25" s="6"/>
      <c r="XCE25" s="6"/>
      <c r="XCF25" s="6"/>
      <c r="XCG25" s="6"/>
      <c r="XCH25" s="6"/>
      <c r="XCI25" s="6"/>
      <c r="XCJ25" s="6"/>
      <c r="XCK25" s="6"/>
      <c r="XCL25" s="6"/>
      <c r="XCM25" s="6"/>
      <c r="XCN25" s="6"/>
      <c r="XCO25" s="6"/>
      <c r="XCP25" s="6"/>
      <c r="XCQ25" s="6"/>
      <c r="XCR25" s="6"/>
      <c r="XCS25" s="6"/>
      <c r="XCT25" s="6"/>
      <c r="XCU25" s="6"/>
      <c r="XCV25" s="6"/>
      <c r="XCW25" s="6"/>
      <c r="XCX25" s="6"/>
      <c r="XCY25" s="6"/>
      <c r="XCZ25" s="6"/>
      <c r="XDA25" s="6"/>
      <c r="XDB25" s="6"/>
      <c r="XDC25" s="6"/>
      <c r="XDD25" s="6"/>
      <c r="XDE25" s="6"/>
      <c r="XDF25" s="6"/>
      <c r="XDG25" s="6"/>
      <c r="XDH25" s="6"/>
      <c r="XDI25" s="6"/>
      <c r="XDJ25" s="6"/>
      <c r="XDK25" s="6"/>
      <c r="XDL25" s="6"/>
      <c r="XDM25" s="6"/>
      <c r="XDN25" s="6"/>
      <c r="XDO25" s="6"/>
      <c r="XDP25" s="6"/>
      <c r="XDQ25" s="6"/>
      <c r="XDR25" s="6"/>
      <c r="XDS25" s="6"/>
      <c r="XDT25" s="6"/>
      <c r="XDU25" s="6"/>
      <c r="XDV25" s="6"/>
      <c r="XDW25" s="6"/>
      <c r="XDX25" s="6"/>
      <c r="XDY25" s="6"/>
      <c r="XDZ25" s="6"/>
      <c r="XEA25" s="6"/>
      <c r="XEB25" s="6"/>
      <c r="XEC25" s="6"/>
      <c r="XED25" s="6"/>
      <c r="XEE25" s="6"/>
      <c r="XEF25" s="6"/>
      <c r="XEG25" s="6"/>
      <c r="XEH25" s="6"/>
      <c r="XEI25" s="6"/>
      <c r="XEJ25" s="6"/>
      <c r="XEK25" s="6"/>
      <c r="XEL25" s="6"/>
      <c r="XEM25" s="6"/>
      <c r="XEN25" s="6"/>
      <c r="XEO25" s="6"/>
      <c r="XEP25" s="6"/>
      <c r="XEQ25" s="6"/>
      <c r="XER25" s="6"/>
      <c r="XES25" s="6"/>
      <c r="XET25" s="6"/>
      <c r="XEU25" s="6"/>
      <c r="XEV25" s="6"/>
      <c r="XEW25" s="6"/>
      <c r="XEX25" s="6"/>
      <c r="XEY25" s="6"/>
      <c r="XEZ25" s="6"/>
      <c r="XFA25" s="6"/>
      <c r="XFB25" s="6"/>
      <c r="XFC25" s="6"/>
    </row>
    <row r="26" spans="1:16383" s="19" customFormat="1" x14ac:dyDescent="0.25">
      <c r="A26" s="6"/>
      <c r="B26" s="99"/>
      <c r="C26" s="96"/>
      <c r="D26" s="96"/>
      <c r="E26" s="96"/>
      <c r="F26" s="96"/>
      <c r="G26" s="96"/>
      <c r="H26" s="96"/>
      <c r="I26" s="96"/>
      <c r="J26" s="97"/>
      <c r="K26" s="97"/>
      <c r="L26" s="97"/>
      <c r="M26" s="97"/>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c r="WWP26" s="6"/>
      <c r="WWQ26" s="6"/>
      <c r="WWR26" s="6"/>
      <c r="WWS26" s="6"/>
      <c r="WWT26" s="6"/>
      <c r="WWU26" s="6"/>
      <c r="WWV26" s="6"/>
      <c r="WWW26" s="6"/>
      <c r="WWX26" s="6"/>
      <c r="WWY26" s="6"/>
      <c r="WWZ26" s="6"/>
      <c r="WXA26" s="6"/>
      <c r="WXB26" s="6"/>
      <c r="WXC26" s="6"/>
      <c r="WXD26" s="6"/>
      <c r="WXE26" s="6"/>
      <c r="WXF26" s="6"/>
      <c r="WXG26" s="6"/>
      <c r="WXH26" s="6"/>
      <c r="WXI26" s="6"/>
      <c r="WXJ26" s="6"/>
      <c r="WXK26" s="6"/>
      <c r="WXL26" s="6"/>
      <c r="WXM26" s="6"/>
      <c r="WXN26" s="6"/>
      <c r="WXO26" s="6"/>
      <c r="WXP26" s="6"/>
      <c r="WXQ26" s="6"/>
      <c r="WXR26" s="6"/>
      <c r="WXS26" s="6"/>
      <c r="WXT26" s="6"/>
      <c r="WXU26" s="6"/>
      <c r="WXV26" s="6"/>
      <c r="WXW26" s="6"/>
      <c r="WXX26" s="6"/>
      <c r="WXY26" s="6"/>
      <c r="WXZ26" s="6"/>
      <c r="WYA26" s="6"/>
      <c r="WYB26" s="6"/>
      <c r="WYC26" s="6"/>
      <c r="WYD26" s="6"/>
      <c r="WYE26" s="6"/>
      <c r="WYF26" s="6"/>
      <c r="WYG26" s="6"/>
      <c r="WYH26" s="6"/>
      <c r="WYI26" s="6"/>
      <c r="WYJ26" s="6"/>
      <c r="WYK26" s="6"/>
      <c r="WYL26" s="6"/>
      <c r="WYM26" s="6"/>
      <c r="WYN26" s="6"/>
      <c r="WYO26" s="6"/>
      <c r="WYP26" s="6"/>
      <c r="WYQ26" s="6"/>
      <c r="WYR26" s="6"/>
      <c r="WYS26" s="6"/>
      <c r="WYT26" s="6"/>
      <c r="WYU26" s="6"/>
      <c r="WYV26" s="6"/>
      <c r="WYW26" s="6"/>
      <c r="WYX26" s="6"/>
      <c r="WYY26" s="6"/>
      <c r="WYZ26" s="6"/>
      <c r="WZA26" s="6"/>
      <c r="WZB26" s="6"/>
      <c r="WZC26" s="6"/>
      <c r="WZD26" s="6"/>
      <c r="WZE26" s="6"/>
      <c r="WZF26" s="6"/>
      <c r="WZG26" s="6"/>
      <c r="WZH26" s="6"/>
      <c r="WZI26" s="6"/>
      <c r="WZJ26" s="6"/>
      <c r="WZK26" s="6"/>
      <c r="WZL26" s="6"/>
      <c r="WZM26" s="6"/>
      <c r="WZN26" s="6"/>
      <c r="WZO26" s="6"/>
      <c r="WZP26" s="6"/>
      <c r="WZQ26" s="6"/>
      <c r="WZR26" s="6"/>
      <c r="WZS26" s="6"/>
      <c r="WZT26" s="6"/>
      <c r="WZU26" s="6"/>
      <c r="WZV26" s="6"/>
      <c r="WZW26" s="6"/>
      <c r="WZX26" s="6"/>
      <c r="WZY26" s="6"/>
      <c r="WZZ26" s="6"/>
      <c r="XAA26" s="6"/>
      <c r="XAB26" s="6"/>
      <c r="XAC26" s="6"/>
      <c r="XAD26" s="6"/>
      <c r="XAE26" s="6"/>
      <c r="XAF26" s="6"/>
      <c r="XAG26" s="6"/>
      <c r="XAH26" s="6"/>
      <c r="XAI26" s="6"/>
      <c r="XAJ26" s="6"/>
      <c r="XAK26" s="6"/>
      <c r="XAL26" s="6"/>
      <c r="XAM26" s="6"/>
      <c r="XAN26" s="6"/>
      <c r="XAO26" s="6"/>
      <c r="XAP26" s="6"/>
      <c r="XAQ26" s="6"/>
      <c r="XAR26" s="6"/>
      <c r="XAS26" s="6"/>
      <c r="XAT26" s="6"/>
      <c r="XAU26" s="6"/>
      <c r="XAV26" s="6"/>
      <c r="XAW26" s="6"/>
      <c r="XAX26" s="6"/>
      <c r="XAY26" s="6"/>
      <c r="XAZ26" s="6"/>
      <c r="XBA26" s="6"/>
      <c r="XBB26" s="6"/>
      <c r="XBC26" s="6"/>
      <c r="XBD26" s="6"/>
      <c r="XBE26" s="6"/>
      <c r="XBF26" s="6"/>
      <c r="XBG26" s="6"/>
      <c r="XBH26" s="6"/>
      <c r="XBI26" s="6"/>
      <c r="XBJ26" s="6"/>
      <c r="XBK26" s="6"/>
      <c r="XBL26" s="6"/>
      <c r="XBM26" s="6"/>
      <c r="XBN26" s="6"/>
      <c r="XBO26" s="6"/>
      <c r="XBP26" s="6"/>
      <c r="XBQ26" s="6"/>
      <c r="XBR26" s="6"/>
      <c r="XBS26" s="6"/>
      <c r="XBT26" s="6"/>
      <c r="XBU26" s="6"/>
      <c r="XBV26" s="6"/>
      <c r="XBW26" s="6"/>
      <c r="XBX26" s="6"/>
      <c r="XBY26" s="6"/>
      <c r="XBZ26" s="6"/>
      <c r="XCA26" s="6"/>
      <c r="XCB26" s="6"/>
      <c r="XCC26" s="6"/>
      <c r="XCD26" s="6"/>
      <c r="XCE26" s="6"/>
      <c r="XCF26" s="6"/>
      <c r="XCG26" s="6"/>
      <c r="XCH26" s="6"/>
      <c r="XCI26" s="6"/>
      <c r="XCJ26" s="6"/>
      <c r="XCK26" s="6"/>
      <c r="XCL26" s="6"/>
      <c r="XCM26" s="6"/>
      <c r="XCN26" s="6"/>
      <c r="XCO26" s="6"/>
      <c r="XCP26" s="6"/>
      <c r="XCQ26" s="6"/>
      <c r="XCR26" s="6"/>
      <c r="XCS26" s="6"/>
      <c r="XCT26" s="6"/>
      <c r="XCU26" s="6"/>
      <c r="XCV26" s="6"/>
      <c r="XCW26" s="6"/>
      <c r="XCX26" s="6"/>
      <c r="XCY26" s="6"/>
      <c r="XCZ26" s="6"/>
      <c r="XDA26" s="6"/>
      <c r="XDB26" s="6"/>
      <c r="XDC26" s="6"/>
      <c r="XDD26" s="6"/>
      <c r="XDE26" s="6"/>
      <c r="XDF26" s="6"/>
      <c r="XDG26" s="6"/>
      <c r="XDH26" s="6"/>
      <c r="XDI26" s="6"/>
      <c r="XDJ26" s="6"/>
      <c r="XDK26" s="6"/>
      <c r="XDL26" s="6"/>
      <c r="XDM26" s="6"/>
      <c r="XDN26" s="6"/>
      <c r="XDO26" s="6"/>
      <c r="XDP26" s="6"/>
      <c r="XDQ26" s="6"/>
      <c r="XDR26" s="6"/>
      <c r="XDS26" s="6"/>
      <c r="XDT26" s="6"/>
      <c r="XDU26" s="6"/>
      <c r="XDV26" s="6"/>
      <c r="XDW26" s="6"/>
      <c r="XDX26" s="6"/>
      <c r="XDY26" s="6"/>
      <c r="XDZ26" s="6"/>
      <c r="XEA26" s="6"/>
      <c r="XEB26" s="6"/>
      <c r="XEC26" s="6"/>
      <c r="XED26" s="6"/>
      <c r="XEE26" s="6"/>
      <c r="XEF26" s="6"/>
      <c r="XEG26" s="6"/>
      <c r="XEH26" s="6"/>
      <c r="XEI26" s="6"/>
      <c r="XEJ26" s="6"/>
      <c r="XEK26" s="6"/>
      <c r="XEL26" s="6"/>
      <c r="XEM26" s="6"/>
      <c r="XEN26" s="6"/>
      <c r="XEO26" s="6"/>
      <c r="XEP26" s="6"/>
      <c r="XEQ26" s="6"/>
      <c r="XER26" s="6"/>
      <c r="XES26" s="6"/>
      <c r="XET26" s="6"/>
      <c r="XEU26" s="6"/>
      <c r="XEV26" s="6"/>
      <c r="XEW26" s="6"/>
      <c r="XEX26" s="6"/>
      <c r="XEY26" s="6"/>
      <c r="XEZ26" s="6"/>
      <c r="XFA26" s="6"/>
      <c r="XFB26" s="6"/>
      <c r="XFC26" s="6"/>
    </row>
    <row r="27" spans="1:16383" s="19" customFormat="1" x14ac:dyDescent="0.25">
      <c r="A27" s="6"/>
      <c r="B27" s="13"/>
      <c r="C27" s="21"/>
      <c r="D27" s="21"/>
      <c r="E27" s="21"/>
      <c r="F27" s="21"/>
      <c r="G27" s="21"/>
      <c r="H27" s="21"/>
      <c r="I27" s="21"/>
      <c r="J27" s="21"/>
      <c r="K27" s="21"/>
      <c r="L27" s="21"/>
      <c r="M27" s="21"/>
    </row>
    <row r="28" spans="1:16383" s="19" customFormat="1" x14ac:dyDescent="0.25">
      <c r="A28" s="6"/>
      <c r="B28" s="13"/>
      <c r="C28" s="21"/>
      <c r="D28" s="21"/>
      <c r="E28" s="21"/>
      <c r="F28" s="21"/>
      <c r="G28" s="21"/>
      <c r="H28" s="21"/>
      <c r="I28" s="21"/>
      <c r="J28" s="21"/>
      <c r="K28" s="21"/>
      <c r="L28" s="21"/>
      <c r="M28" s="21"/>
    </row>
    <row r="29" spans="1:16383" s="19" customFormat="1" x14ac:dyDescent="0.25">
      <c r="A29" s="6"/>
      <c r="B29" s="13"/>
      <c r="C29" s="21"/>
      <c r="D29" s="21"/>
      <c r="E29" s="21"/>
      <c r="F29" s="21"/>
      <c r="G29" s="21"/>
      <c r="H29" s="21"/>
      <c r="I29" s="21"/>
      <c r="J29" s="21"/>
      <c r="K29" s="21"/>
      <c r="L29" s="21"/>
      <c r="M29" s="21"/>
    </row>
    <row r="30" spans="1:16383" s="19" customFormat="1" x14ac:dyDescent="0.25">
      <c r="A30" s="6"/>
      <c r="B30" s="13"/>
      <c r="C30" s="21"/>
      <c r="D30" s="21"/>
      <c r="E30" s="21"/>
      <c r="F30" s="21"/>
      <c r="G30" s="21"/>
      <c r="H30" s="21"/>
      <c r="I30" s="21"/>
      <c r="J30" s="21"/>
      <c r="K30" s="21"/>
      <c r="L30" s="21"/>
      <c r="M30" s="21"/>
    </row>
    <row r="31" spans="1:16383" s="19" customFormat="1" ht="13" x14ac:dyDescent="0.3">
      <c r="A31" s="6"/>
      <c r="B31" s="17"/>
      <c r="C31" s="87"/>
      <c r="D31" s="87"/>
      <c r="E31" s="87"/>
      <c r="F31" s="87"/>
      <c r="G31" s="87"/>
      <c r="H31" s="87"/>
      <c r="I31" s="87"/>
      <c r="J31" s="87"/>
      <c r="K31" s="87"/>
      <c r="L31" s="87"/>
      <c r="M31" s="87"/>
    </row>
    <row r="32" spans="1:16383" x14ac:dyDescent="0.25">
      <c r="J32" s="22"/>
      <c r="K32" s="22"/>
      <c r="L32" s="22"/>
      <c r="M32" s="22"/>
    </row>
    <row r="33" spans="10:13" x14ac:dyDescent="0.25">
      <c r="J33" s="22"/>
      <c r="K33" s="22"/>
      <c r="L33" s="22"/>
      <c r="M33" s="22"/>
    </row>
    <row r="34" spans="10:13" x14ac:dyDescent="0.25">
      <c r="J34" s="22"/>
      <c r="K34" s="22"/>
      <c r="L34" s="22"/>
      <c r="M34" s="22"/>
    </row>
    <row r="35" spans="10:13" x14ac:dyDescent="0.25">
      <c r="J35" s="22"/>
      <c r="K35" s="22"/>
      <c r="L35" s="22"/>
      <c r="M35" s="22"/>
    </row>
    <row r="36" spans="10:13" x14ac:dyDescent="0.25">
      <c r="J36" s="22"/>
      <c r="K36" s="22"/>
      <c r="L36" s="22"/>
      <c r="M36" s="22"/>
    </row>
    <row r="37" spans="10:13" x14ac:dyDescent="0.25">
      <c r="J37" s="22"/>
      <c r="K37" s="22"/>
      <c r="L37" s="22"/>
      <c r="M37" s="22"/>
    </row>
    <row r="38" spans="10:13" x14ac:dyDescent="0.25">
      <c r="J38" s="22"/>
      <c r="K38" s="22"/>
      <c r="L38" s="22"/>
      <c r="M38" s="22"/>
    </row>
    <row r="39" spans="10:13" x14ac:dyDescent="0.25">
      <c r="J39" s="22"/>
      <c r="K39" s="22"/>
      <c r="L39" s="22"/>
      <c r="M39" s="22"/>
    </row>
    <row r="40" spans="10:13" x14ac:dyDescent="0.25">
      <c r="J40" s="22"/>
      <c r="K40" s="22"/>
      <c r="L40" s="22"/>
      <c r="M40" s="22"/>
    </row>
    <row r="41" spans="10:13" x14ac:dyDescent="0.25">
      <c r="J41" s="22"/>
      <c r="K41" s="22"/>
      <c r="L41" s="22"/>
      <c r="M41" s="22"/>
    </row>
    <row r="42" spans="10:13" x14ac:dyDescent="0.25">
      <c r="J42" s="22"/>
      <c r="K42" s="22"/>
      <c r="L42" s="22"/>
      <c r="M42" s="22"/>
    </row>
    <row r="43" spans="10:13" x14ac:dyDescent="0.25">
      <c r="J43" s="22"/>
      <c r="K43" s="22"/>
      <c r="L43" s="22"/>
      <c r="M43" s="22"/>
    </row>
    <row r="44" spans="10:13" x14ac:dyDescent="0.25">
      <c r="J44" s="22"/>
      <c r="K44" s="22"/>
      <c r="L44" s="22"/>
      <c r="M44" s="22"/>
    </row>
    <row r="45" spans="10:13" x14ac:dyDescent="0.25">
      <c r="J45" s="22"/>
      <c r="K45" s="22"/>
      <c r="L45" s="22"/>
      <c r="M45" s="22"/>
    </row>
    <row r="46" spans="10:13" x14ac:dyDescent="0.25">
      <c r="J46" s="22"/>
      <c r="K46" s="22"/>
      <c r="L46" s="22"/>
      <c r="M46" s="22"/>
    </row>
    <row r="47" spans="10:13" x14ac:dyDescent="0.25">
      <c r="J47" s="22"/>
      <c r="K47" s="22"/>
      <c r="L47" s="22"/>
      <c r="M47" s="22"/>
    </row>
    <row r="48" spans="10:13" x14ac:dyDescent="0.25">
      <c r="J48" s="22"/>
      <c r="K48" s="22"/>
      <c r="L48" s="22"/>
      <c r="M48" s="22"/>
    </row>
    <row r="49" spans="2:13" x14ac:dyDescent="0.25">
      <c r="J49" s="22"/>
      <c r="K49" s="22"/>
      <c r="L49" s="22"/>
      <c r="M49" s="22"/>
    </row>
    <row r="50" spans="2:13" x14ac:dyDescent="0.25">
      <c r="J50" s="22"/>
      <c r="K50" s="22"/>
      <c r="L50" s="22"/>
      <c r="M50" s="22"/>
    </row>
    <row r="51" spans="2:13" x14ac:dyDescent="0.25">
      <c r="J51" s="22"/>
      <c r="K51" s="22"/>
      <c r="L51" s="22"/>
      <c r="M51" s="22"/>
    </row>
    <row r="52" spans="2:13" x14ac:dyDescent="0.25">
      <c r="J52" s="22"/>
      <c r="K52" s="22"/>
      <c r="L52" s="22"/>
      <c r="M52" s="22"/>
    </row>
    <row r="53" spans="2:13" x14ac:dyDescent="0.25">
      <c r="J53" s="22"/>
      <c r="K53" s="22"/>
      <c r="L53" s="22"/>
      <c r="M53" s="22"/>
    </row>
    <row r="54" spans="2:13" x14ac:dyDescent="0.25">
      <c r="J54" s="22"/>
      <c r="K54" s="22"/>
      <c r="L54" s="22"/>
      <c r="M54" s="22"/>
    </row>
    <row r="55" spans="2:13" x14ac:dyDescent="0.25">
      <c r="J55" s="22"/>
      <c r="K55" s="22"/>
      <c r="L55" s="22"/>
      <c r="M55" s="22"/>
    </row>
    <row r="56" spans="2:13" x14ac:dyDescent="0.25">
      <c r="J56" s="22"/>
      <c r="K56" s="22"/>
      <c r="L56" s="22"/>
      <c r="M56" s="22"/>
    </row>
    <row r="57" spans="2:13" ht="13" x14ac:dyDescent="0.3">
      <c r="B57" s="15"/>
      <c r="C57" s="15"/>
      <c r="D57" s="15"/>
      <c r="E57" s="15"/>
      <c r="F57" s="15"/>
      <c r="G57" s="15"/>
      <c r="H57" s="15"/>
      <c r="I57" s="15"/>
      <c r="J57" s="22"/>
      <c r="K57" s="22"/>
      <c r="L57" s="22"/>
      <c r="M57" s="22"/>
    </row>
    <row r="58" spans="2:13" x14ac:dyDescent="0.25">
      <c r="J58" s="22"/>
      <c r="K58" s="22"/>
      <c r="L58" s="22"/>
      <c r="M58" s="22"/>
    </row>
    <row r="59" spans="2:13" x14ac:dyDescent="0.25">
      <c r="J59" s="22"/>
      <c r="K59" s="22"/>
      <c r="L59" s="22"/>
      <c r="M59" s="22"/>
    </row>
    <row r="60" spans="2:13" x14ac:dyDescent="0.25">
      <c r="J60" s="22"/>
      <c r="K60" s="22"/>
      <c r="L60" s="22"/>
      <c r="M60" s="22"/>
    </row>
    <row r="61" spans="2:13" x14ac:dyDescent="0.25">
      <c r="J61" s="22"/>
      <c r="K61" s="22"/>
      <c r="L61" s="22"/>
      <c r="M61" s="22"/>
    </row>
    <row r="62" spans="2:13" x14ac:dyDescent="0.25">
      <c r="J62" s="22"/>
      <c r="K62" s="22"/>
      <c r="L62" s="22"/>
      <c r="M62" s="22"/>
    </row>
    <row r="63" spans="2:13" x14ac:dyDescent="0.25">
      <c r="J63" s="22"/>
      <c r="K63" s="22"/>
      <c r="L63" s="22"/>
      <c r="M63" s="22"/>
    </row>
    <row r="64" spans="2:13" x14ac:dyDescent="0.25">
      <c r="J64" s="22"/>
      <c r="K64" s="22"/>
      <c r="L64" s="22"/>
      <c r="M64" s="22"/>
    </row>
    <row r="65" spans="10:13" x14ac:dyDescent="0.25">
      <c r="J65" s="22"/>
      <c r="K65" s="22"/>
      <c r="L65" s="22"/>
      <c r="M65" s="22"/>
    </row>
    <row r="66" spans="10:13" x14ac:dyDescent="0.25">
      <c r="J66" s="22"/>
      <c r="K66" s="22"/>
      <c r="L66" s="22"/>
      <c r="M66" s="22"/>
    </row>
    <row r="68" spans="10:13" x14ac:dyDescent="0.25">
      <c r="K68" s="23"/>
      <c r="L68" s="23"/>
      <c r="M68" s="23"/>
    </row>
  </sheetData>
  <mergeCells count="25">
    <mergeCell ref="M5:M6"/>
    <mergeCell ref="B5:B6"/>
    <mergeCell ref="C5:C6"/>
    <mergeCell ref="D5:D6"/>
    <mergeCell ref="E5:E6"/>
    <mergeCell ref="F5:F6"/>
    <mergeCell ref="G5:G6"/>
    <mergeCell ref="H5:H6"/>
    <mergeCell ref="I5:I6"/>
    <mergeCell ref="J5:J6"/>
    <mergeCell ref="K5:K6"/>
    <mergeCell ref="L5:L6"/>
    <mergeCell ref="B7:H7"/>
    <mergeCell ref="B25:B26"/>
    <mergeCell ref="C25:C26"/>
    <mergeCell ref="D25:D26"/>
    <mergeCell ref="E25:E26"/>
    <mergeCell ref="F25:F26"/>
    <mergeCell ref="G25:G26"/>
    <mergeCell ref="H25:H26"/>
    <mergeCell ref="I25:I26"/>
    <mergeCell ref="J25:J26"/>
    <mergeCell ref="K25:K26"/>
    <mergeCell ref="L25:L26"/>
    <mergeCell ref="M25:M26"/>
  </mergeCells>
  <hyperlinks>
    <hyperlink ref="I1" location="Índice!A1" display="Voltar" xr:uid="{4CCB4CDC-F58C-4B0C-8DDA-920F170E7099}"/>
    <hyperlink ref="C11" r:id="rId1" display="ri@eurofarma.com" xr:uid="{6638C6E8-5F3A-48A8-A588-52B2B527B7D5}"/>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EEC5-449C-4629-B5EA-3BC1BE4DC8F9}">
  <dimension ref="A1:XFC73"/>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H5" sqref="H5:H6"/>
    </sheetView>
  </sheetViews>
  <sheetFormatPr defaultColWidth="0" defaultRowHeight="12.5" x14ac:dyDescent="0.25"/>
  <cols>
    <col min="1" max="1" width="2.453125" style="6" customWidth="1"/>
    <col min="2" max="2" width="56" style="6" bestFit="1" customWidth="1"/>
    <col min="3" max="9" width="10.54296875" style="6" customWidth="1"/>
    <col min="10" max="13" width="10.54296875" style="6" hidden="1" customWidth="1"/>
    <col min="14" max="17" width="0" style="6" hidden="1" customWidth="1"/>
    <col min="18" max="16384" width="9.1796875" style="6" hidden="1"/>
  </cols>
  <sheetData>
    <row r="1" spans="1:13" x14ac:dyDescent="0.25">
      <c r="I1" s="7" t="s">
        <v>99</v>
      </c>
    </row>
    <row r="2" spans="1:13" ht="15.5" x14ac:dyDescent="0.35">
      <c r="B2" s="8" t="s">
        <v>118</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99"/>
      <c r="C5" s="96"/>
      <c r="D5" s="96"/>
      <c r="E5" s="96"/>
      <c r="F5" s="96"/>
      <c r="G5" s="96"/>
      <c r="H5" s="96"/>
      <c r="I5" s="96"/>
      <c r="J5" s="96"/>
      <c r="K5" s="96"/>
      <c r="L5" s="96"/>
      <c r="M5" s="96"/>
    </row>
    <row r="6" spans="1:13" x14ac:dyDescent="0.25">
      <c r="B6" s="99"/>
      <c r="C6" s="97"/>
      <c r="D6" s="97"/>
      <c r="E6" s="97"/>
      <c r="F6" s="97"/>
      <c r="G6" s="97"/>
      <c r="H6" s="97"/>
      <c r="I6" s="97"/>
      <c r="J6" s="97"/>
      <c r="K6" s="97"/>
      <c r="L6" s="97"/>
      <c r="M6" s="97"/>
    </row>
    <row r="7" spans="1:13" s="12" customFormat="1" ht="13" customHeight="1" x14ac:dyDescent="0.3">
      <c r="A7" s="6"/>
      <c r="B7" s="100" t="s">
        <v>100</v>
      </c>
      <c r="C7" s="100"/>
      <c r="D7" s="100"/>
      <c r="E7" s="100"/>
      <c r="F7" s="100"/>
      <c r="G7" s="100"/>
      <c r="H7" s="100"/>
      <c r="I7" s="11"/>
      <c r="J7" s="11"/>
      <c r="K7" s="11"/>
      <c r="L7" s="11"/>
      <c r="M7" s="11"/>
    </row>
    <row r="8" spans="1:13" s="12" customFormat="1" x14ac:dyDescent="0.25">
      <c r="A8" s="6"/>
      <c r="B8" s="100"/>
      <c r="C8" s="100"/>
      <c r="D8" s="100"/>
      <c r="E8" s="100"/>
      <c r="F8" s="100"/>
      <c r="G8" s="100"/>
      <c r="H8" s="100"/>
      <c r="I8" s="14"/>
      <c r="J8" s="14"/>
      <c r="K8" s="14"/>
      <c r="L8" s="14"/>
      <c r="M8" s="14"/>
    </row>
    <row r="9" spans="1:13" s="16" customFormat="1" ht="13" x14ac:dyDescent="0.3">
      <c r="A9" s="15"/>
      <c r="B9" s="100"/>
      <c r="C9" s="100"/>
      <c r="D9" s="100"/>
      <c r="E9" s="100"/>
      <c r="F9" s="100"/>
      <c r="G9" s="100"/>
      <c r="H9" s="100"/>
      <c r="I9" s="11"/>
      <c r="J9" s="11"/>
      <c r="K9" s="11"/>
      <c r="L9" s="11"/>
      <c r="M9" s="11"/>
    </row>
    <row r="10" spans="1:13" s="12" customFormat="1" x14ac:dyDescent="0.25">
      <c r="A10" s="6"/>
      <c r="B10" s="100"/>
      <c r="C10" s="100"/>
      <c r="D10" s="100"/>
      <c r="E10" s="100"/>
      <c r="F10" s="100"/>
      <c r="G10" s="100"/>
      <c r="H10" s="100"/>
      <c r="I10" s="14"/>
      <c r="J10" s="14"/>
      <c r="K10" s="14"/>
      <c r="L10" s="14"/>
      <c r="M10" s="14"/>
    </row>
    <row r="11" spans="1:13" s="12" customFormat="1" ht="13" x14ac:dyDescent="0.3">
      <c r="A11" s="6"/>
      <c r="B11" s="100"/>
      <c r="C11" s="100"/>
      <c r="D11" s="100"/>
      <c r="E11" s="100"/>
      <c r="F11" s="100"/>
      <c r="G11" s="100"/>
      <c r="H11" s="100"/>
      <c r="I11" s="11"/>
      <c r="J11" s="11"/>
      <c r="K11" s="11"/>
      <c r="L11" s="11"/>
      <c r="M11" s="11"/>
    </row>
    <row r="12" spans="1:13" s="12" customFormat="1" x14ac:dyDescent="0.25">
      <c r="A12" s="6"/>
      <c r="B12" s="100"/>
      <c r="C12" s="100"/>
      <c r="D12" s="100"/>
      <c r="E12" s="100"/>
      <c r="F12" s="100"/>
      <c r="G12" s="100"/>
      <c r="H12" s="100"/>
      <c r="I12" s="14"/>
      <c r="J12" s="14"/>
      <c r="K12" s="14"/>
      <c r="L12" s="14"/>
      <c r="M12" s="14"/>
    </row>
    <row r="13" spans="1:13" s="12" customFormat="1" x14ac:dyDescent="0.25">
      <c r="A13" s="6"/>
      <c r="B13" s="100"/>
      <c r="C13" s="100"/>
      <c r="D13" s="100"/>
      <c r="E13" s="100"/>
      <c r="F13" s="100"/>
      <c r="G13" s="100"/>
      <c r="H13" s="100"/>
      <c r="I13" s="14"/>
      <c r="J13" s="14"/>
      <c r="K13" s="14"/>
      <c r="L13" s="14"/>
      <c r="M13" s="14"/>
    </row>
    <row r="14" spans="1:13" s="12" customFormat="1" x14ac:dyDescent="0.25">
      <c r="A14" s="6"/>
      <c r="B14" s="100"/>
      <c r="C14" s="100"/>
      <c r="D14" s="100"/>
      <c r="E14" s="100"/>
      <c r="F14" s="100"/>
      <c r="G14" s="100"/>
      <c r="H14" s="100"/>
      <c r="I14" s="14"/>
      <c r="J14" s="14"/>
      <c r="K14" s="14"/>
      <c r="L14" s="14"/>
      <c r="M14" s="14"/>
    </row>
    <row r="15" spans="1:13" s="12" customFormat="1" x14ac:dyDescent="0.25">
      <c r="A15" s="6"/>
      <c r="B15" s="9"/>
      <c r="C15" s="14"/>
      <c r="D15" s="14"/>
      <c r="E15" s="14"/>
      <c r="F15" s="14"/>
      <c r="G15" s="14"/>
      <c r="H15" s="14"/>
      <c r="I15" s="14"/>
      <c r="J15" s="14"/>
      <c r="K15" s="14"/>
      <c r="L15" s="14"/>
      <c r="M15" s="14"/>
    </row>
    <row r="16" spans="1:13" s="12" customFormat="1" x14ac:dyDescent="0.25">
      <c r="A16" s="6"/>
      <c r="B16" s="9"/>
      <c r="C16" s="14"/>
      <c r="D16" s="14"/>
      <c r="E16" s="14"/>
      <c r="F16" s="14"/>
      <c r="G16" s="14"/>
      <c r="H16" s="14"/>
      <c r="I16" s="14"/>
      <c r="J16" s="14"/>
      <c r="K16" s="14"/>
      <c r="L16" s="14"/>
      <c r="M16" s="14"/>
    </row>
    <row r="17" spans="1:16383" s="18" customFormat="1" ht="13" x14ac:dyDescent="0.3">
      <c r="A17" s="15"/>
      <c r="B17" s="17"/>
      <c r="C17" s="11"/>
      <c r="D17" s="11"/>
      <c r="E17" s="11"/>
      <c r="F17" s="11"/>
      <c r="G17" s="11"/>
      <c r="H17" s="11"/>
      <c r="I17" s="11"/>
      <c r="J17" s="11"/>
      <c r="K17" s="11"/>
      <c r="L17" s="11"/>
      <c r="M17" s="11"/>
    </row>
    <row r="18" spans="1:16383" s="19" customFormat="1" x14ac:dyDescent="0.25">
      <c r="A18" s="6"/>
      <c r="B18" s="13"/>
      <c r="C18" s="14"/>
      <c r="D18" s="14"/>
      <c r="E18" s="14"/>
      <c r="F18" s="14"/>
      <c r="G18" s="14"/>
      <c r="H18" s="14"/>
      <c r="I18" s="14"/>
      <c r="J18" s="14"/>
      <c r="K18" s="14"/>
      <c r="L18" s="14"/>
      <c r="M18" s="14"/>
    </row>
    <row r="19" spans="1:16383" s="19" customFormat="1" ht="13" x14ac:dyDescent="0.3">
      <c r="A19" s="6"/>
      <c r="B19" s="17"/>
      <c r="C19" s="11"/>
      <c r="D19" s="11"/>
      <c r="E19" s="11"/>
      <c r="F19" s="11"/>
      <c r="G19" s="11"/>
      <c r="H19" s="11"/>
      <c r="I19" s="11"/>
      <c r="J19" s="11"/>
      <c r="K19" s="11"/>
      <c r="L19" s="11"/>
      <c r="M19" s="11"/>
    </row>
    <row r="20" spans="1:16383" s="19" customFormat="1" x14ac:dyDescent="0.25">
      <c r="A20" s="6"/>
      <c r="B20" s="13"/>
      <c r="C20" s="14"/>
      <c r="D20" s="14"/>
      <c r="E20" s="14"/>
      <c r="F20" s="14"/>
      <c r="G20" s="14"/>
      <c r="H20" s="14"/>
      <c r="I20" s="14"/>
      <c r="J20" s="14"/>
      <c r="K20" s="14"/>
      <c r="L20" s="14"/>
      <c r="M20" s="14"/>
    </row>
    <row r="21" spans="1:16383" s="19" customFormat="1" x14ac:dyDescent="0.25">
      <c r="A21" s="6"/>
      <c r="B21" s="13"/>
      <c r="C21" s="14"/>
      <c r="D21" s="14"/>
      <c r="E21" s="14"/>
      <c r="F21" s="14"/>
      <c r="G21" s="14"/>
      <c r="H21" s="14"/>
      <c r="I21" s="14"/>
      <c r="J21" s="14"/>
      <c r="K21" s="14"/>
      <c r="L21" s="14"/>
      <c r="M21" s="14"/>
    </row>
    <row r="22" spans="1:16383" s="19" customFormat="1" x14ac:dyDescent="0.25">
      <c r="A22" s="6"/>
      <c r="B22" s="13"/>
      <c r="C22" s="14"/>
      <c r="D22" s="14"/>
      <c r="E22" s="14"/>
      <c r="F22" s="14"/>
      <c r="G22" s="14"/>
      <c r="H22" s="14"/>
      <c r="I22" s="14"/>
      <c r="J22" s="14"/>
      <c r="K22" s="14"/>
      <c r="L22" s="14"/>
      <c r="M22" s="14"/>
    </row>
    <row r="23" spans="1:16383" s="19" customFormat="1" x14ac:dyDescent="0.25">
      <c r="A23" s="6"/>
      <c r="B23" s="13"/>
      <c r="C23" s="14"/>
      <c r="D23" s="14"/>
      <c r="E23" s="14"/>
      <c r="F23" s="14"/>
      <c r="G23" s="14"/>
      <c r="H23" s="14"/>
      <c r="I23" s="14"/>
      <c r="J23" s="14"/>
      <c r="K23" s="14"/>
      <c r="L23" s="14"/>
      <c r="M23" s="14"/>
    </row>
    <row r="24" spans="1:16383" s="19" customFormat="1" x14ac:dyDescent="0.25">
      <c r="A24" s="6"/>
      <c r="B24" s="13"/>
      <c r="C24" s="14"/>
      <c r="D24" s="14"/>
      <c r="E24" s="14"/>
      <c r="F24" s="14"/>
      <c r="G24" s="14"/>
      <c r="H24" s="14"/>
      <c r="I24" s="14"/>
      <c r="J24" s="14"/>
      <c r="K24" s="14"/>
      <c r="L24" s="14"/>
      <c r="M24" s="14"/>
    </row>
    <row r="25" spans="1:16383" s="18" customFormat="1" ht="13" x14ac:dyDescent="0.3">
      <c r="A25" s="15"/>
      <c r="B25" s="17"/>
      <c r="C25" s="11"/>
      <c r="D25" s="11"/>
      <c r="E25" s="11"/>
      <c r="F25" s="11"/>
      <c r="G25" s="11"/>
      <c r="H25" s="11"/>
      <c r="I25" s="11"/>
      <c r="J25" s="11"/>
      <c r="K25" s="11"/>
      <c r="L25" s="11"/>
      <c r="M25" s="11"/>
    </row>
    <row r="26" spans="1:16383" s="19" customFormat="1" x14ac:dyDescent="0.25">
      <c r="A26" s="6"/>
      <c r="B26" s="13"/>
      <c r="C26" s="14"/>
      <c r="D26" s="14"/>
      <c r="E26" s="14"/>
      <c r="F26" s="14"/>
      <c r="G26" s="14"/>
      <c r="H26" s="14"/>
      <c r="I26" s="14"/>
      <c r="J26" s="14"/>
      <c r="K26" s="14"/>
      <c r="L26" s="14"/>
      <c r="M26" s="14"/>
    </row>
    <row r="27" spans="1:16383" s="19" customFormat="1" x14ac:dyDescent="0.25">
      <c r="A27" s="6"/>
      <c r="B27" s="13"/>
      <c r="C27" s="14"/>
      <c r="D27" s="14"/>
      <c r="E27" s="14"/>
      <c r="F27" s="14"/>
      <c r="G27" s="14"/>
      <c r="H27" s="14"/>
      <c r="I27" s="14"/>
      <c r="J27" s="14"/>
      <c r="K27" s="14"/>
      <c r="L27" s="14"/>
      <c r="M27" s="14"/>
    </row>
    <row r="28" spans="1:16383" s="19" customFormat="1" ht="13" x14ac:dyDescent="0.3">
      <c r="A28" s="6"/>
      <c r="B28" s="17"/>
      <c r="C28" s="11"/>
      <c r="D28" s="11"/>
      <c r="E28" s="11"/>
      <c r="F28" s="11"/>
      <c r="G28" s="11"/>
      <c r="H28" s="11"/>
      <c r="I28" s="11"/>
      <c r="J28" s="11"/>
      <c r="K28" s="11"/>
      <c r="L28" s="11"/>
      <c r="M28" s="11"/>
    </row>
    <row r="29" spans="1:16383" s="19" customFormat="1" x14ac:dyDescent="0.25">
      <c r="A29" s="6"/>
      <c r="B29" s="13"/>
      <c r="C29" s="84"/>
      <c r="D29" s="84"/>
      <c r="E29" s="84"/>
      <c r="F29" s="84"/>
      <c r="G29" s="84"/>
      <c r="H29" s="84"/>
      <c r="I29" s="84"/>
      <c r="J29" s="85"/>
      <c r="K29" s="85"/>
      <c r="L29" s="85"/>
      <c r="M29" s="86"/>
    </row>
    <row r="30" spans="1:16383" s="19" customFormat="1" x14ac:dyDescent="0.25">
      <c r="A30" s="6"/>
      <c r="B30" s="99"/>
      <c r="C30" s="96"/>
      <c r="D30" s="96"/>
      <c r="E30" s="96"/>
      <c r="F30" s="96"/>
      <c r="G30" s="96"/>
      <c r="H30" s="96"/>
      <c r="I30" s="96"/>
      <c r="J30" s="96"/>
      <c r="K30" s="96"/>
      <c r="L30" s="96"/>
      <c r="M30" s="9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c r="XEX30" s="6"/>
      <c r="XEY30" s="6"/>
      <c r="XEZ30" s="6"/>
      <c r="XFA30" s="6"/>
      <c r="XFB30" s="6"/>
      <c r="XFC30" s="6"/>
    </row>
    <row r="31" spans="1:16383" s="19" customFormat="1" x14ac:dyDescent="0.25">
      <c r="A31" s="6"/>
      <c r="B31" s="99"/>
      <c r="C31" s="96"/>
      <c r="D31" s="96"/>
      <c r="E31" s="96"/>
      <c r="F31" s="96"/>
      <c r="G31" s="96"/>
      <c r="H31" s="96"/>
      <c r="I31" s="96"/>
      <c r="J31" s="97"/>
      <c r="K31" s="97"/>
      <c r="L31" s="97"/>
      <c r="M31" s="97"/>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c r="WVV31" s="6"/>
      <c r="WVW31" s="6"/>
      <c r="WVX31" s="6"/>
      <c r="WVY31" s="6"/>
      <c r="WVZ31" s="6"/>
      <c r="WWA31" s="6"/>
      <c r="WWB31" s="6"/>
      <c r="WWC31" s="6"/>
      <c r="WWD31" s="6"/>
      <c r="WWE31" s="6"/>
      <c r="WWF31" s="6"/>
      <c r="WWG31" s="6"/>
      <c r="WWH31" s="6"/>
      <c r="WWI31" s="6"/>
      <c r="WWJ31" s="6"/>
      <c r="WWK31" s="6"/>
      <c r="WWL31" s="6"/>
      <c r="WWM31" s="6"/>
      <c r="WWN31" s="6"/>
      <c r="WWO31" s="6"/>
      <c r="WWP31" s="6"/>
      <c r="WWQ31" s="6"/>
      <c r="WWR31" s="6"/>
      <c r="WWS31" s="6"/>
      <c r="WWT31" s="6"/>
      <c r="WWU31" s="6"/>
      <c r="WWV31" s="6"/>
      <c r="WWW31" s="6"/>
      <c r="WWX31" s="6"/>
      <c r="WWY31" s="6"/>
      <c r="WWZ31" s="6"/>
      <c r="WXA31" s="6"/>
      <c r="WXB31" s="6"/>
      <c r="WXC31" s="6"/>
      <c r="WXD31" s="6"/>
      <c r="WXE31" s="6"/>
      <c r="WXF31" s="6"/>
      <c r="WXG31" s="6"/>
      <c r="WXH31" s="6"/>
      <c r="WXI31" s="6"/>
      <c r="WXJ31" s="6"/>
      <c r="WXK31" s="6"/>
      <c r="WXL31" s="6"/>
      <c r="WXM31" s="6"/>
      <c r="WXN31" s="6"/>
      <c r="WXO31" s="6"/>
      <c r="WXP31" s="6"/>
      <c r="WXQ31" s="6"/>
      <c r="WXR31" s="6"/>
      <c r="WXS31" s="6"/>
      <c r="WXT31" s="6"/>
      <c r="WXU31" s="6"/>
      <c r="WXV31" s="6"/>
      <c r="WXW31" s="6"/>
      <c r="WXX31" s="6"/>
      <c r="WXY31" s="6"/>
      <c r="WXZ31" s="6"/>
      <c r="WYA31" s="6"/>
      <c r="WYB31" s="6"/>
      <c r="WYC31" s="6"/>
      <c r="WYD31" s="6"/>
      <c r="WYE31" s="6"/>
      <c r="WYF31" s="6"/>
      <c r="WYG31" s="6"/>
      <c r="WYH31" s="6"/>
      <c r="WYI31" s="6"/>
      <c r="WYJ31" s="6"/>
      <c r="WYK31" s="6"/>
      <c r="WYL31" s="6"/>
      <c r="WYM31" s="6"/>
      <c r="WYN31" s="6"/>
      <c r="WYO31" s="6"/>
      <c r="WYP31" s="6"/>
      <c r="WYQ31" s="6"/>
      <c r="WYR31" s="6"/>
      <c r="WYS31" s="6"/>
      <c r="WYT31" s="6"/>
      <c r="WYU31" s="6"/>
      <c r="WYV31" s="6"/>
      <c r="WYW31" s="6"/>
      <c r="WYX31" s="6"/>
      <c r="WYY31" s="6"/>
      <c r="WYZ31" s="6"/>
      <c r="WZA31" s="6"/>
      <c r="WZB31" s="6"/>
      <c r="WZC31" s="6"/>
      <c r="WZD31" s="6"/>
      <c r="WZE31" s="6"/>
      <c r="WZF31" s="6"/>
      <c r="WZG31" s="6"/>
      <c r="WZH31" s="6"/>
      <c r="WZI31" s="6"/>
      <c r="WZJ31" s="6"/>
      <c r="WZK31" s="6"/>
      <c r="WZL31" s="6"/>
      <c r="WZM31" s="6"/>
      <c r="WZN31" s="6"/>
      <c r="WZO31" s="6"/>
      <c r="WZP31" s="6"/>
      <c r="WZQ31" s="6"/>
      <c r="WZR31" s="6"/>
      <c r="WZS31" s="6"/>
      <c r="WZT31" s="6"/>
      <c r="WZU31" s="6"/>
      <c r="WZV31" s="6"/>
      <c r="WZW31" s="6"/>
      <c r="WZX31" s="6"/>
      <c r="WZY31" s="6"/>
      <c r="WZZ31" s="6"/>
      <c r="XAA31" s="6"/>
      <c r="XAB31" s="6"/>
      <c r="XAC31" s="6"/>
      <c r="XAD31" s="6"/>
      <c r="XAE31" s="6"/>
      <c r="XAF31" s="6"/>
      <c r="XAG31" s="6"/>
      <c r="XAH31" s="6"/>
      <c r="XAI31" s="6"/>
      <c r="XAJ31" s="6"/>
      <c r="XAK31" s="6"/>
      <c r="XAL31" s="6"/>
      <c r="XAM31" s="6"/>
      <c r="XAN31" s="6"/>
      <c r="XAO31" s="6"/>
      <c r="XAP31" s="6"/>
      <c r="XAQ31" s="6"/>
      <c r="XAR31" s="6"/>
      <c r="XAS31" s="6"/>
      <c r="XAT31" s="6"/>
      <c r="XAU31" s="6"/>
      <c r="XAV31" s="6"/>
      <c r="XAW31" s="6"/>
      <c r="XAX31" s="6"/>
      <c r="XAY31" s="6"/>
      <c r="XAZ31" s="6"/>
      <c r="XBA31" s="6"/>
      <c r="XBB31" s="6"/>
      <c r="XBC31" s="6"/>
      <c r="XBD31" s="6"/>
      <c r="XBE31" s="6"/>
      <c r="XBF31" s="6"/>
      <c r="XBG31" s="6"/>
      <c r="XBH31" s="6"/>
      <c r="XBI31" s="6"/>
      <c r="XBJ31" s="6"/>
      <c r="XBK31" s="6"/>
      <c r="XBL31" s="6"/>
      <c r="XBM31" s="6"/>
      <c r="XBN31" s="6"/>
      <c r="XBO31" s="6"/>
      <c r="XBP31" s="6"/>
      <c r="XBQ31" s="6"/>
      <c r="XBR31" s="6"/>
      <c r="XBS31" s="6"/>
      <c r="XBT31" s="6"/>
      <c r="XBU31" s="6"/>
      <c r="XBV31" s="6"/>
      <c r="XBW31" s="6"/>
      <c r="XBX31" s="6"/>
      <c r="XBY31" s="6"/>
      <c r="XBZ31" s="6"/>
      <c r="XCA31" s="6"/>
      <c r="XCB31" s="6"/>
      <c r="XCC31" s="6"/>
      <c r="XCD31" s="6"/>
      <c r="XCE31" s="6"/>
      <c r="XCF31" s="6"/>
      <c r="XCG31" s="6"/>
      <c r="XCH31" s="6"/>
      <c r="XCI31" s="6"/>
      <c r="XCJ31" s="6"/>
      <c r="XCK31" s="6"/>
      <c r="XCL31" s="6"/>
      <c r="XCM31" s="6"/>
      <c r="XCN31" s="6"/>
      <c r="XCO31" s="6"/>
      <c r="XCP31" s="6"/>
      <c r="XCQ31" s="6"/>
      <c r="XCR31" s="6"/>
      <c r="XCS31" s="6"/>
      <c r="XCT31" s="6"/>
      <c r="XCU31" s="6"/>
      <c r="XCV31" s="6"/>
      <c r="XCW31" s="6"/>
      <c r="XCX31" s="6"/>
      <c r="XCY31" s="6"/>
      <c r="XCZ31" s="6"/>
      <c r="XDA31" s="6"/>
      <c r="XDB31" s="6"/>
      <c r="XDC31" s="6"/>
      <c r="XDD31" s="6"/>
      <c r="XDE31" s="6"/>
      <c r="XDF31" s="6"/>
      <c r="XDG31" s="6"/>
      <c r="XDH31" s="6"/>
      <c r="XDI31" s="6"/>
      <c r="XDJ31" s="6"/>
      <c r="XDK31" s="6"/>
      <c r="XDL31" s="6"/>
      <c r="XDM31" s="6"/>
      <c r="XDN31" s="6"/>
      <c r="XDO31" s="6"/>
      <c r="XDP31" s="6"/>
      <c r="XDQ31" s="6"/>
      <c r="XDR31" s="6"/>
      <c r="XDS31" s="6"/>
      <c r="XDT31" s="6"/>
      <c r="XDU31" s="6"/>
      <c r="XDV31" s="6"/>
      <c r="XDW31" s="6"/>
      <c r="XDX31" s="6"/>
      <c r="XDY31" s="6"/>
      <c r="XDZ31" s="6"/>
      <c r="XEA31" s="6"/>
      <c r="XEB31" s="6"/>
      <c r="XEC31" s="6"/>
      <c r="XED31" s="6"/>
      <c r="XEE31" s="6"/>
      <c r="XEF31" s="6"/>
      <c r="XEG31" s="6"/>
      <c r="XEH31" s="6"/>
      <c r="XEI31" s="6"/>
      <c r="XEJ31" s="6"/>
      <c r="XEK31" s="6"/>
      <c r="XEL31" s="6"/>
      <c r="XEM31" s="6"/>
      <c r="XEN31" s="6"/>
      <c r="XEO31" s="6"/>
      <c r="XEP31" s="6"/>
      <c r="XEQ31" s="6"/>
      <c r="XER31" s="6"/>
      <c r="XES31" s="6"/>
      <c r="XET31" s="6"/>
      <c r="XEU31" s="6"/>
      <c r="XEV31" s="6"/>
      <c r="XEW31" s="6"/>
      <c r="XEX31" s="6"/>
      <c r="XEY31" s="6"/>
      <c r="XEZ31" s="6"/>
      <c r="XFA31" s="6"/>
      <c r="XFB31" s="6"/>
      <c r="XFC31" s="6"/>
    </row>
    <row r="32" spans="1:16383" s="19" customFormat="1" x14ac:dyDescent="0.25">
      <c r="A32" s="6"/>
      <c r="B32" s="13"/>
      <c r="C32" s="21"/>
      <c r="D32" s="21"/>
      <c r="E32" s="21"/>
      <c r="F32" s="21"/>
      <c r="G32" s="21"/>
      <c r="H32" s="21"/>
      <c r="I32" s="21"/>
      <c r="J32" s="21"/>
      <c r="K32" s="21"/>
      <c r="L32" s="21"/>
      <c r="M32" s="21"/>
    </row>
    <row r="33" spans="1:13" s="19" customFormat="1" x14ac:dyDescent="0.25">
      <c r="A33" s="6"/>
      <c r="B33" s="13"/>
      <c r="C33" s="21"/>
      <c r="D33" s="21"/>
      <c r="E33" s="21"/>
      <c r="F33" s="21"/>
      <c r="G33" s="21"/>
      <c r="H33" s="21"/>
      <c r="I33" s="21"/>
      <c r="J33" s="21"/>
      <c r="K33" s="21"/>
      <c r="L33" s="21"/>
      <c r="M33" s="21"/>
    </row>
    <row r="34" spans="1:13" s="19" customFormat="1" x14ac:dyDescent="0.25">
      <c r="A34" s="6"/>
      <c r="B34" s="13"/>
      <c r="C34" s="21"/>
      <c r="D34" s="21"/>
      <c r="E34" s="21"/>
      <c r="F34" s="21"/>
      <c r="G34" s="21"/>
      <c r="H34" s="21"/>
      <c r="I34" s="21"/>
      <c r="J34" s="21"/>
      <c r="K34" s="21"/>
      <c r="L34" s="21"/>
      <c r="M34" s="21"/>
    </row>
    <row r="35" spans="1:13" s="19" customFormat="1" x14ac:dyDescent="0.25">
      <c r="A35" s="6"/>
      <c r="B35" s="13"/>
      <c r="C35" s="21"/>
      <c r="D35" s="21"/>
      <c r="E35" s="21"/>
      <c r="F35" s="21"/>
      <c r="G35" s="21"/>
      <c r="H35" s="21"/>
      <c r="I35" s="21"/>
      <c r="J35" s="21"/>
      <c r="K35" s="21"/>
      <c r="L35" s="21"/>
      <c r="M35" s="21"/>
    </row>
    <row r="36" spans="1:13" s="19" customFormat="1" ht="13" x14ac:dyDescent="0.3">
      <c r="A36" s="6"/>
      <c r="B36" s="17"/>
      <c r="C36" s="87"/>
      <c r="D36" s="87"/>
      <c r="E36" s="87"/>
      <c r="F36" s="87"/>
      <c r="G36" s="87"/>
      <c r="H36" s="87"/>
      <c r="I36" s="87"/>
      <c r="J36" s="87"/>
      <c r="K36" s="87"/>
      <c r="L36" s="87"/>
      <c r="M36" s="87"/>
    </row>
    <row r="37" spans="1:13" x14ac:dyDescent="0.25">
      <c r="J37" s="22"/>
      <c r="K37" s="22"/>
      <c r="L37" s="22"/>
      <c r="M37" s="22"/>
    </row>
    <row r="38" spans="1:13" x14ac:dyDescent="0.25">
      <c r="J38" s="22"/>
      <c r="K38" s="22"/>
      <c r="L38" s="22"/>
      <c r="M38" s="22"/>
    </row>
    <row r="39" spans="1:13" x14ac:dyDescent="0.25">
      <c r="J39" s="22"/>
      <c r="K39" s="22"/>
      <c r="L39" s="22"/>
      <c r="M39" s="22"/>
    </row>
    <row r="40" spans="1:13" x14ac:dyDescent="0.25">
      <c r="J40" s="22"/>
      <c r="K40" s="22"/>
      <c r="L40" s="22"/>
      <c r="M40" s="22"/>
    </row>
    <row r="41" spans="1:13" x14ac:dyDescent="0.25">
      <c r="J41" s="22"/>
      <c r="K41" s="22"/>
      <c r="L41" s="22"/>
      <c r="M41" s="22"/>
    </row>
    <row r="42" spans="1:13" x14ac:dyDescent="0.25">
      <c r="J42" s="22"/>
      <c r="K42" s="22"/>
      <c r="L42" s="22"/>
      <c r="M42" s="22"/>
    </row>
    <row r="43" spans="1:13" x14ac:dyDescent="0.25">
      <c r="J43" s="22"/>
      <c r="K43" s="22"/>
      <c r="L43" s="22"/>
      <c r="M43" s="22"/>
    </row>
    <row r="44" spans="1:13" x14ac:dyDescent="0.25">
      <c r="J44" s="22"/>
      <c r="K44" s="22"/>
      <c r="L44" s="22"/>
      <c r="M44" s="22"/>
    </row>
    <row r="45" spans="1:13" x14ac:dyDescent="0.25">
      <c r="J45" s="22"/>
      <c r="K45" s="22"/>
      <c r="L45" s="22"/>
      <c r="M45" s="22"/>
    </row>
    <row r="46" spans="1:13" x14ac:dyDescent="0.25">
      <c r="J46" s="22"/>
      <c r="K46" s="22"/>
      <c r="L46" s="22"/>
      <c r="M46" s="22"/>
    </row>
    <row r="47" spans="1:13" x14ac:dyDescent="0.25">
      <c r="J47" s="22"/>
      <c r="K47" s="22"/>
      <c r="L47" s="22"/>
      <c r="M47" s="22"/>
    </row>
    <row r="48" spans="1:13" x14ac:dyDescent="0.25">
      <c r="J48" s="22"/>
      <c r="K48" s="22"/>
      <c r="L48" s="22"/>
      <c r="M48" s="22"/>
    </row>
    <row r="49" spans="2:13" x14ac:dyDescent="0.25">
      <c r="J49" s="22"/>
      <c r="K49" s="22"/>
      <c r="L49" s="22"/>
      <c r="M49" s="22"/>
    </row>
    <row r="50" spans="2:13" x14ac:dyDescent="0.25">
      <c r="J50" s="22"/>
      <c r="K50" s="22"/>
      <c r="L50" s="22"/>
      <c r="M50" s="22"/>
    </row>
    <row r="51" spans="2:13" x14ac:dyDescent="0.25">
      <c r="J51" s="22"/>
      <c r="K51" s="22"/>
      <c r="L51" s="22"/>
      <c r="M51" s="22"/>
    </row>
    <row r="52" spans="2:13" x14ac:dyDescent="0.25">
      <c r="J52" s="22"/>
      <c r="K52" s="22"/>
      <c r="L52" s="22"/>
      <c r="M52" s="22"/>
    </row>
    <row r="53" spans="2:13" x14ac:dyDescent="0.25">
      <c r="J53" s="22"/>
      <c r="K53" s="22"/>
      <c r="L53" s="22"/>
      <c r="M53" s="22"/>
    </row>
    <row r="54" spans="2:13" x14ac:dyDescent="0.25">
      <c r="J54" s="22"/>
      <c r="K54" s="22"/>
      <c r="L54" s="22"/>
      <c r="M54" s="22"/>
    </row>
    <row r="55" spans="2:13" x14ac:dyDescent="0.25">
      <c r="J55" s="22"/>
      <c r="K55" s="22"/>
      <c r="L55" s="22"/>
      <c r="M55" s="22"/>
    </row>
    <row r="56" spans="2:13" x14ac:dyDescent="0.25">
      <c r="J56" s="22"/>
      <c r="K56" s="22"/>
      <c r="L56" s="22"/>
      <c r="M56" s="22"/>
    </row>
    <row r="57" spans="2:13" x14ac:dyDescent="0.25">
      <c r="J57" s="22"/>
      <c r="K57" s="22"/>
      <c r="L57" s="22"/>
      <c r="M57" s="22"/>
    </row>
    <row r="58" spans="2:13" x14ac:dyDescent="0.25">
      <c r="J58" s="22"/>
      <c r="K58" s="22"/>
      <c r="L58" s="22"/>
      <c r="M58" s="22"/>
    </row>
    <row r="59" spans="2:13" x14ac:dyDescent="0.25">
      <c r="J59" s="22"/>
      <c r="K59" s="22"/>
      <c r="L59" s="22"/>
      <c r="M59" s="22"/>
    </row>
    <row r="60" spans="2:13" x14ac:dyDescent="0.25">
      <c r="J60" s="22"/>
      <c r="K60" s="22"/>
      <c r="L60" s="22"/>
      <c r="M60" s="22"/>
    </row>
    <row r="61" spans="2:13" x14ac:dyDescent="0.25">
      <c r="J61" s="22"/>
      <c r="K61" s="22"/>
      <c r="L61" s="22"/>
      <c r="M61" s="22"/>
    </row>
    <row r="62" spans="2:13" ht="13" x14ac:dyDescent="0.3">
      <c r="B62" s="15"/>
      <c r="C62" s="15"/>
      <c r="D62" s="15"/>
      <c r="E62" s="15"/>
      <c r="F62" s="15"/>
      <c r="G62" s="15"/>
      <c r="H62" s="15"/>
      <c r="I62" s="15"/>
      <c r="J62" s="22"/>
      <c r="K62" s="22"/>
      <c r="L62" s="22"/>
      <c r="M62" s="22"/>
    </row>
    <row r="63" spans="2:13" x14ac:dyDescent="0.25">
      <c r="J63" s="22"/>
      <c r="K63" s="22"/>
      <c r="L63" s="22"/>
      <c r="M63" s="22"/>
    </row>
    <row r="64" spans="2:13" x14ac:dyDescent="0.25">
      <c r="J64" s="22"/>
      <c r="K64" s="22"/>
      <c r="L64" s="22"/>
      <c r="M64" s="22"/>
    </row>
    <row r="65" spans="10:13" x14ac:dyDescent="0.25">
      <c r="J65" s="22"/>
      <c r="K65" s="22"/>
      <c r="L65" s="22"/>
      <c r="M65" s="22"/>
    </row>
    <row r="66" spans="10:13" x14ac:dyDescent="0.25">
      <c r="J66" s="22"/>
      <c r="K66" s="22"/>
      <c r="L66" s="22"/>
      <c r="M66" s="22"/>
    </row>
    <row r="67" spans="10:13" x14ac:dyDescent="0.25">
      <c r="J67" s="22"/>
      <c r="K67" s="22"/>
      <c r="L67" s="22"/>
      <c r="M67" s="22"/>
    </row>
    <row r="68" spans="10:13" x14ac:dyDescent="0.25">
      <c r="J68" s="22"/>
      <c r="K68" s="22"/>
      <c r="L68" s="22"/>
      <c r="M68" s="22"/>
    </row>
    <row r="69" spans="10:13" x14ac:dyDescent="0.25">
      <c r="J69" s="22"/>
      <c r="K69" s="22"/>
      <c r="L69" s="22"/>
      <c r="M69" s="22"/>
    </row>
    <row r="70" spans="10:13" x14ac:dyDescent="0.25">
      <c r="J70" s="22"/>
      <c r="K70" s="22"/>
      <c r="L70" s="22"/>
      <c r="M70" s="22"/>
    </row>
    <row r="71" spans="10:13" x14ac:dyDescent="0.25">
      <c r="J71" s="22"/>
      <c r="K71" s="22"/>
      <c r="L71" s="22"/>
      <c r="M71" s="22"/>
    </row>
    <row r="73" spans="10:13" x14ac:dyDescent="0.25">
      <c r="K73" s="23"/>
      <c r="L73" s="23"/>
      <c r="M73" s="23"/>
    </row>
  </sheetData>
  <mergeCells count="25">
    <mergeCell ref="B7:H14"/>
    <mergeCell ref="H30:H31"/>
    <mergeCell ref="I30:I31"/>
    <mergeCell ref="J30:J31"/>
    <mergeCell ref="K30:K31"/>
    <mergeCell ref="L30:L31"/>
    <mergeCell ref="M30:M31"/>
    <mergeCell ref="B30:B31"/>
    <mergeCell ref="C30:C31"/>
    <mergeCell ref="D30:D31"/>
    <mergeCell ref="E30:E31"/>
    <mergeCell ref="F30:F31"/>
    <mergeCell ref="G30:G31"/>
    <mergeCell ref="M5:M6"/>
    <mergeCell ref="B5:B6"/>
    <mergeCell ref="C5:C6"/>
    <mergeCell ref="D5:D6"/>
    <mergeCell ref="E5:E6"/>
    <mergeCell ref="F5:F6"/>
    <mergeCell ref="G5:G6"/>
    <mergeCell ref="H5:H6"/>
    <mergeCell ref="I5:I6"/>
    <mergeCell ref="J5:J6"/>
    <mergeCell ref="K5:K6"/>
    <mergeCell ref="L5:L6"/>
  </mergeCells>
  <hyperlinks>
    <hyperlink ref="I1" location="Índice!A1" display="Voltar" xr:uid="{AAC15063-E02D-4AF6-A319-24D89039A4F5}"/>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Índice</vt:lpstr>
      <vt:lpstr>1. DRE e EBITDA</vt:lpstr>
      <vt:lpstr>2. BP</vt:lpstr>
      <vt:lpstr>3. Fluxo de Caixa</vt:lpstr>
      <vt:lpstr>4. Dados da Companhia</vt:lpstr>
      <vt:lpstr>5. Ressalva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Crissian Massami Higa Chinen</dc:creator>
  <cp:lastModifiedBy>Daniela Balle De Castro Zabisky</cp:lastModifiedBy>
  <dcterms:created xsi:type="dcterms:W3CDTF">2015-06-05T18:19:34Z</dcterms:created>
  <dcterms:modified xsi:type="dcterms:W3CDTF">2022-05-13T00:33:27Z</dcterms:modified>
</cp:coreProperties>
</file>